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330"/>
  </bookViews>
  <sheets>
    <sheet name="Nozares JP struktūra pēc ieņ." sheetId="1" r:id="rId1"/>
  </sheets>
  <definedNames>
    <definedName name="_xlnm._FilterDatabase" localSheetId="0" hidden="1">'Nozares JP struktūra pēc ieņ.'!$A$3:$V$243</definedName>
    <definedName name="_xlnm.Print_Titles" localSheetId="0">'Nozares JP struktūra pēc ieņ.'!$3:$3</definedName>
  </definedNames>
  <calcPr calcId="145621"/>
</workbook>
</file>

<file path=xl/calcChain.xml><?xml version="1.0" encoding="utf-8"?>
<calcChain xmlns="http://schemas.openxmlformats.org/spreadsheetml/2006/main">
  <c r="M243" i="1" l="1"/>
  <c r="M242" i="1"/>
  <c r="M241" i="1"/>
  <c r="M240" i="1"/>
  <c r="M239" i="1"/>
  <c r="M238" i="1"/>
  <c r="M237" i="1"/>
  <c r="M236" i="1"/>
  <c r="M235" i="1"/>
  <c r="M234" i="1"/>
  <c r="M233" i="1"/>
  <c r="L232" i="1"/>
  <c r="H232" i="1"/>
  <c r="G232" i="1"/>
  <c r="F232" i="1"/>
  <c r="E232" i="1"/>
  <c r="M231" i="1"/>
  <c r="M230" i="1"/>
  <c r="M229" i="1"/>
  <c r="M228" i="1"/>
  <c r="M227" i="1"/>
  <c r="J226" i="1"/>
  <c r="H226" i="1"/>
  <c r="G226" i="1"/>
  <c r="F226" i="1"/>
  <c r="E226" i="1"/>
  <c r="D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I210" i="1"/>
  <c r="H210" i="1"/>
  <c r="G210" i="1"/>
  <c r="F210" i="1"/>
  <c r="E210" i="1"/>
  <c r="D210" i="1"/>
  <c r="M210" i="1" s="1"/>
  <c r="M209" i="1"/>
  <c r="M208" i="1"/>
  <c r="M207" i="1"/>
  <c r="M206" i="1"/>
  <c r="M205" i="1"/>
  <c r="M204" i="1"/>
  <c r="M203" i="1"/>
  <c r="M202" i="1"/>
  <c r="M201" i="1"/>
  <c r="M200" i="1"/>
  <c r="M199" i="1"/>
  <c r="L198" i="1"/>
  <c r="I198" i="1"/>
  <c r="H198" i="1"/>
  <c r="G198" i="1"/>
  <c r="F198" i="1"/>
  <c r="E198" i="1"/>
  <c r="D198" i="1"/>
  <c r="M198" i="1" s="1"/>
  <c r="M197" i="1"/>
  <c r="M196" i="1"/>
  <c r="M195" i="1"/>
  <c r="M194" i="1"/>
  <c r="M193" i="1"/>
  <c r="M192" i="1"/>
  <c r="M191" i="1"/>
  <c r="L190" i="1"/>
  <c r="K190" i="1"/>
  <c r="J190" i="1"/>
  <c r="I190" i="1"/>
  <c r="H190" i="1"/>
  <c r="G190" i="1"/>
  <c r="F190" i="1"/>
  <c r="E190" i="1"/>
  <c r="D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G176" i="1"/>
  <c r="F176" i="1"/>
  <c r="E176" i="1"/>
  <c r="M176" i="1" s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L144" i="1"/>
  <c r="I144" i="1"/>
  <c r="H144" i="1"/>
  <c r="G144" i="1"/>
  <c r="F144" i="1"/>
  <c r="E144" i="1"/>
  <c r="M143" i="1"/>
  <c r="M142" i="1"/>
  <c r="M141" i="1"/>
  <c r="M140" i="1"/>
  <c r="M139" i="1"/>
  <c r="M138" i="1"/>
  <c r="M137" i="1"/>
  <c r="M136" i="1"/>
  <c r="M135" i="1"/>
  <c r="L134" i="1"/>
  <c r="K134" i="1"/>
  <c r="J134" i="1"/>
  <c r="I134" i="1"/>
  <c r="H134" i="1"/>
  <c r="G134" i="1"/>
  <c r="F134" i="1"/>
  <c r="E134" i="1"/>
  <c r="D134" i="1"/>
  <c r="M133" i="1"/>
  <c r="M132" i="1"/>
  <c r="M131" i="1"/>
  <c r="M130" i="1"/>
  <c r="M129" i="1"/>
  <c r="L128" i="1"/>
  <c r="K128" i="1"/>
  <c r="J128" i="1"/>
  <c r="I128" i="1"/>
  <c r="H128" i="1"/>
  <c r="G128" i="1"/>
  <c r="F128" i="1"/>
  <c r="E128" i="1"/>
  <c r="M128" i="1" s="1"/>
  <c r="M127" i="1"/>
  <c r="M126" i="1"/>
  <c r="M125" i="1"/>
  <c r="M124" i="1"/>
  <c r="M123" i="1"/>
  <c r="M122" i="1"/>
  <c r="M121" i="1"/>
  <c r="M120" i="1"/>
  <c r="M119" i="1"/>
  <c r="M118" i="1"/>
  <c r="M117" i="1"/>
  <c r="L116" i="1"/>
  <c r="K116" i="1"/>
  <c r="I116" i="1"/>
  <c r="H116" i="1"/>
  <c r="G116" i="1"/>
  <c r="F116" i="1"/>
  <c r="E116" i="1"/>
  <c r="M116" i="1" s="1"/>
  <c r="M115" i="1"/>
  <c r="M114" i="1"/>
  <c r="M113" i="1"/>
  <c r="M112" i="1"/>
  <c r="M111" i="1"/>
  <c r="M110" i="1"/>
  <c r="M109" i="1"/>
  <c r="M108" i="1"/>
  <c r="M107" i="1"/>
  <c r="L106" i="1"/>
  <c r="K106" i="1"/>
  <c r="J106" i="1"/>
  <c r="I106" i="1"/>
  <c r="H106" i="1"/>
  <c r="G106" i="1"/>
  <c r="F106" i="1"/>
  <c r="E106" i="1"/>
  <c r="D106" i="1"/>
  <c r="M106" i="1" s="1"/>
  <c r="M105" i="1"/>
  <c r="M104" i="1"/>
  <c r="M103" i="1"/>
  <c r="M102" i="1"/>
  <c r="M101" i="1"/>
  <c r="L100" i="1"/>
  <c r="K100" i="1"/>
  <c r="J100" i="1"/>
  <c r="I100" i="1"/>
  <c r="H100" i="1"/>
  <c r="G100" i="1"/>
  <c r="F100" i="1"/>
  <c r="E100" i="1"/>
  <c r="D100" i="1"/>
  <c r="M100" i="1" s="1"/>
  <c r="M99" i="1"/>
  <c r="M98" i="1"/>
  <c r="M97" i="1"/>
  <c r="M96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L80" i="1"/>
  <c r="I80" i="1"/>
  <c r="H80" i="1"/>
  <c r="G80" i="1"/>
  <c r="F80" i="1"/>
  <c r="E80" i="1"/>
  <c r="D80" i="1"/>
  <c r="M80" i="1" s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L60" i="1"/>
  <c r="H60" i="1"/>
  <c r="G60" i="1"/>
  <c r="F60" i="1"/>
  <c r="E60" i="1"/>
  <c r="M60" i="1" s="1"/>
  <c r="M59" i="1"/>
  <c r="M58" i="1"/>
  <c r="M57" i="1"/>
  <c r="M56" i="1"/>
  <c r="M55" i="1"/>
  <c r="M54" i="1"/>
  <c r="M53" i="1"/>
  <c r="L52" i="1"/>
  <c r="K52" i="1"/>
  <c r="J52" i="1"/>
  <c r="I52" i="1"/>
  <c r="H52" i="1"/>
  <c r="G52" i="1"/>
  <c r="F52" i="1"/>
  <c r="E52" i="1"/>
  <c r="D52" i="1"/>
  <c r="M52" i="1" s="1"/>
  <c r="M51" i="1"/>
  <c r="M50" i="1"/>
  <c r="M49" i="1"/>
  <c r="M48" i="1"/>
  <c r="M47" i="1"/>
  <c r="L46" i="1"/>
  <c r="K46" i="1"/>
  <c r="J46" i="1"/>
  <c r="I46" i="1"/>
  <c r="H46" i="1"/>
  <c r="G46" i="1"/>
  <c r="F46" i="1"/>
  <c r="E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J32" i="1"/>
  <c r="I32" i="1"/>
  <c r="G32" i="1"/>
  <c r="E32" i="1"/>
  <c r="M32" i="1" s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L18" i="1"/>
  <c r="K18" i="1"/>
  <c r="I18" i="1"/>
  <c r="H18" i="1"/>
  <c r="G18" i="1"/>
  <c r="F18" i="1"/>
  <c r="E18" i="1"/>
  <c r="D18" i="1"/>
  <c r="M17" i="1"/>
  <c r="M16" i="1"/>
  <c r="M13" i="1"/>
  <c r="M12" i="1"/>
  <c r="M11" i="1"/>
  <c r="M10" i="1"/>
  <c r="M9" i="1"/>
  <c r="M8" i="1"/>
  <c r="M7" i="1"/>
  <c r="M6" i="1"/>
  <c r="M5" i="1"/>
  <c r="M4" i="1"/>
  <c r="M18" i="1" l="1"/>
  <c r="M46" i="1"/>
  <c r="M134" i="1"/>
  <c r="M144" i="1"/>
  <c r="M190" i="1"/>
  <c r="M226" i="1"/>
  <c r="M232" i="1"/>
</calcChain>
</file>

<file path=xl/sharedStrings.xml><?xml version="1.0" encoding="utf-8"?>
<sst xmlns="http://schemas.openxmlformats.org/spreadsheetml/2006/main" count="560" uniqueCount="139">
  <si>
    <t>Rādītājs</t>
  </si>
  <si>
    <t>Virs 1 milj. EUR</t>
  </si>
  <si>
    <t>No 100 tūkst. EUR līdz 1 milj. EUR</t>
  </si>
  <si>
    <t>No 10 tūkst. EUR līdz 100 tūkst. EUR</t>
  </si>
  <si>
    <t>No 1 tūkst. EUR līdz 10 tūkst. EUR</t>
  </si>
  <si>
    <t>No 100 EUR līdz 1 tūkst. EUR</t>
  </si>
  <si>
    <t>No 10 EUR līdz 100 EUR</t>
  </si>
  <si>
    <t>No 0,01 EUR līdz 10 EUR</t>
  </si>
  <si>
    <t>Iemaksas vienādas ar atmaksām</t>
  </si>
  <si>
    <t>Atmaksa lielāka par iemaksām</t>
  </si>
  <si>
    <t>Kopā</t>
  </si>
  <si>
    <t>VALSTĪ</t>
  </si>
  <si>
    <t>ieņēmumi, tūkst. EUR</t>
  </si>
  <si>
    <t>nodokļu maksātāju īpatsvars, %</t>
  </si>
  <si>
    <t>Apģērbu, tekstilizstrādājumu un ādas izstrādājumu ražošanas nozare</t>
  </si>
  <si>
    <t xml:space="preserve">Tekstilizstrādājumu ražošana </t>
  </si>
  <si>
    <t xml:space="preserve">Apģērbu ražošana   </t>
  </si>
  <si>
    <t>Ādas un ādas izstrādājumu ražošana</t>
  </si>
  <si>
    <t>-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</si>
  <si>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</si>
  <si>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</si>
  <si>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</si>
  <si>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</si>
  <si>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</si>
  <si>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</si>
  <si>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</si>
  <si>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</si>
  <si>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</si>
  <si>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</si>
  <si>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</si>
  <si>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</si>
  <si>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</si>
  <si>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</si>
  <si>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</si>
  <si>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</si>
  <si>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</si>
  <si>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</si>
  <si>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</si>
  <si>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</si>
  <si>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</si>
  <si>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</si>
  <si>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</si>
  <si>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</si>
  <si>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</si>
  <si>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</si>
  <si>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</si>
  <si>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</si>
  <si>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</si>
  <si>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</si>
  <si>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</si>
  <si>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</si>
  <si>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</si>
  <si>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</si>
  <si>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</si>
  <si>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</si>
  <si>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</si>
  <si>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</si>
  <si>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</si>
  <si>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</si>
  <si>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Metāla rūdu ieguve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</si>
  <si>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</si>
  <si>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</si>
  <si>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</si>
  <si>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</si>
  <si>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</si>
  <si>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</si>
  <si>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</si>
  <si>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</si>
  <si>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</si>
  <si>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</si>
  <si>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</si>
  <si>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</si>
  <si>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</si>
  <si>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</si>
  <si>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</si>
  <si>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</si>
  <si>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</si>
  <si>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</si>
  <si>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</si>
  <si>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</si>
  <si>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</si>
  <si>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</si>
  <si>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</si>
  <si>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</si>
  <si>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</si>
  <si>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</si>
  <si>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</si>
  <si>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</si>
  <si>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</si>
  <si>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</si>
  <si>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</si>
  <si>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</si>
  <si>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</si>
  <si>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</si>
  <si>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</si>
  <si>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</si>
  <si>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</si>
  <si>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</si>
  <si>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</si>
  <si>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</si>
  <si>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</si>
  <si>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</si>
  <si>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</si>
  <si>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</si>
  <si>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</si>
  <si>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</si>
  <si>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</si>
  <si>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</si>
  <si>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</si>
  <si>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</si>
  <si>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</si>
  <si>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</si>
  <si>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</si>
  <si>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</si>
  <si>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</si>
  <si>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</si>
  <si>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</si>
  <si>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</si>
  <si>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</si>
  <si>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</si>
  <si>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</si>
  <si>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</si>
  <si>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</si>
  <si>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</si>
  <si>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</si>
  <si>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</si>
  <si>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</si>
  <si>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</si>
  <si>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</si>
  <si>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</si>
  <si>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</si>
  <si>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</si>
  <si>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</si>
  <si>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</si>
  <si>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</si>
  <si>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</t>
    </r>
    <r>
      <rPr>
        <b/>
        <i/>
        <sz val="10"/>
        <color theme="0"/>
        <rFont val="Times New Roman"/>
        <family val="1"/>
        <charset val="186"/>
      </rPr>
      <t xml:space="preserve"> </t>
    </r>
    <r>
      <rPr>
        <b/>
        <sz val="10"/>
        <color theme="0"/>
        <rFont val="Times New Roman"/>
        <family val="1"/>
        <charset val="186"/>
      </rPr>
      <t>nosaukums</t>
    </r>
  </si>
  <si>
    <t>Dati uz 16.05.2016.</t>
  </si>
  <si>
    <t>* izņemot vieglo automobiļu un motociklu nodokļa, transportlīdzekļa ekspluatācijas nodokļa un uzņēmumu vieglo transportlīdzekļu nodokļa ieņēmumus, jo maksājumi, kas veikti AS “Ceļu satiksmes drošības direkcijā”, VID datubāzē netiek piesaistīti nodokļu maksātājiem</t>
  </si>
  <si>
    <t>Juridisko personu, izņemot PVN grupas, struktūra pēc VID administrēto nodokļu ieņēmumu* apmēra 2015.gadā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</si>
</sst>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00"/>
    <numFmt numFmtId="166" formatCode="#,##0.00000"/>
    <numFmt numFmtId="167" formatCode="#,##0.000"/>
    <numFmt numFmtId="168" formatCode="#,##0.0"/>
  </numFmts>
  <fonts count="10" x14ac:knownFonts="1"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4" fontId="4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/>
    <xf numFmtId="165" fontId="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2" fontId="1" fillId="0" borderId="0" xfId="0" applyNumberFormat="1" applyFont="1"/>
    <xf numFmtId="165" fontId="1" fillId="0" borderId="1" xfId="0" applyNumberFormat="1" applyFont="1" applyFill="1" applyBorder="1"/>
    <xf numFmtId="166" fontId="1" fillId="0" borderId="1" xfId="0" applyNumberFormat="1" applyFont="1" applyFill="1" applyBorder="1"/>
    <xf numFmtId="167" fontId="1" fillId="0" borderId="1" xfId="0" applyNumberFormat="1" applyFont="1" applyFill="1" applyBorder="1"/>
    <xf numFmtId="4" fontId="8" fillId="3" borderId="4" xfId="0" applyNumberFormat="1" applyFont="1" applyFill="1" applyBorder="1" applyAlignment="1">
      <alignment horizontal="left" vertical="center" wrapText="1"/>
    </xf>
    <xf numFmtId="168" fontId="8" fillId="3" borderId="4" xfId="0" applyNumberFormat="1" applyFont="1" applyFill="1" applyBorder="1" applyAlignment="1">
      <alignment horizontal="right" vertical="center" wrapText="1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right" vertical="center" wrapText="1"/>
    </xf>
    <xf numFmtId="168" fontId="8" fillId="3" borderId="12" xfId="0" applyNumberFormat="1" applyFont="1" applyFill="1" applyBorder="1" applyAlignment="1">
      <alignment horizontal="right" vertical="center" wrapText="1"/>
    </xf>
    <xf numFmtId="4" fontId="3" fillId="4" borderId="13" xfId="0" applyNumberFormat="1" applyFont="1" applyFill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left" vertical="center"/>
    </xf>
    <xf numFmtId="168" fontId="3" fillId="4" borderId="13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showGridLines="0" tabSelected="1" zoomScaleNormal="100" workbookViewId="0">
      <pane ySplit="3" topLeftCell="A4" activePane="bottomLeft" state="frozenSplit"/>
      <selection pane="bottomLeft" activeCell="D121" sqref="D121"/>
    </sheetView>
  </sheetViews>
  <sheetFormatPr defaultRowHeight="12.75" x14ac:dyDescent="0.2"/>
  <cols>
    <col min="1" max="1" width="11.7109375" style="1" customWidth="1"/>
    <col min="2" max="2" width="42.140625" style="2" customWidth="1"/>
    <col min="3" max="3" width="26" style="1" customWidth="1"/>
    <col min="4" max="13" width="15.28515625" style="13" customWidth="1"/>
    <col min="14" max="14" width="11" style="1" customWidth="1"/>
    <col min="15" max="15" width="12" style="1" customWidth="1"/>
    <col min="16" max="16" width="11.42578125" style="1" customWidth="1"/>
    <col min="17" max="21" width="9.140625" style="1"/>
    <col min="22" max="22" width="13.28515625" style="1" customWidth="1"/>
    <col min="23" max="16384" width="9.140625" style="1"/>
  </cols>
  <sheetData>
    <row r="1" spans="1:21" ht="27" customHeight="1" x14ac:dyDescent="0.2">
      <c r="A1" s="45" t="s">
        <v>138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3"/>
      <c r="O1" s="3"/>
      <c r="P1" s="3"/>
      <c r="Q1" s="3"/>
      <c r="R1" s="3"/>
      <c r="S1" s="3"/>
      <c r="T1" s="3"/>
      <c r="U1" s="3"/>
    </row>
    <row r="2" spans="1:21" x14ac:dyDescent="0.2">
      <c r="D2" s="1"/>
      <c r="E2" s="1"/>
      <c r="F2" s="1"/>
      <c r="G2" s="1"/>
      <c r="H2" s="1"/>
      <c r="I2" s="1"/>
      <c r="J2" s="1"/>
      <c r="K2" s="1"/>
      <c r="L2" s="1"/>
      <c r="M2" s="34" t="s">
        <v>136</v>
      </c>
    </row>
    <row r="3" spans="1:21" ht="42" customHeight="1" x14ac:dyDescent="0.2">
      <c r="A3" s="24" t="s">
        <v>134</v>
      </c>
      <c r="B3" s="25" t="s">
        <v>135</v>
      </c>
      <c r="C3" s="25" t="s">
        <v>0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  <c r="J3" s="26" t="s">
        <v>7</v>
      </c>
      <c r="K3" s="26" t="s">
        <v>8</v>
      </c>
      <c r="L3" s="26" t="s">
        <v>9</v>
      </c>
      <c r="M3" s="27" t="s">
        <v>10</v>
      </c>
    </row>
    <row r="4" spans="1:21" ht="13.5" customHeight="1" x14ac:dyDescent="0.2">
      <c r="A4" s="46" t="s">
        <v>11</v>
      </c>
      <c r="B4" s="47"/>
      <c r="C4" s="22" t="s">
        <v>12</v>
      </c>
      <c r="D4" s="23">
        <v>4483409.13</v>
      </c>
      <c r="E4" s="23">
        <v>1737187.08</v>
      </c>
      <c r="F4" s="23">
        <v>724056.04</v>
      </c>
      <c r="G4" s="23">
        <v>159577.85</v>
      </c>
      <c r="H4" s="23">
        <v>10033.33</v>
      </c>
      <c r="I4" s="23">
        <v>701.32</v>
      </c>
      <c r="J4" s="23">
        <v>4.66</v>
      </c>
      <c r="K4" s="23">
        <v>0</v>
      </c>
      <c r="L4" s="23">
        <v>-313420.59999999998</v>
      </c>
      <c r="M4" s="28">
        <f>SUM(D4:L4)</f>
        <v>6801548.8100000005</v>
      </c>
    </row>
    <row r="5" spans="1:21" ht="13.5" customHeight="1" x14ac:dyDescent="0.2">
      <c r="A5" s="48"/>
      <c r="B5" s="49"/>
      <c r="C5" s="20" t="s">
        <v>13</v>
      </c>
      <c r="D5" s="21">
        <v>0.8</v>
      </c>
      <c r="E5" s="21">
        <v>5</v>
      </c>
      <c r="F5" s="21">
        <v>18.8</v>
      </c>
      <c r="G5" s="21">
        <v>35.1</v>
      </c>
      <c r="H5" s="21">
        <v>17.5</v>
      </c>
      <c r="I5" s="21">
        <v>11.3</v>
      </c>
      <c r="J5" s="21">
        <v>0.9</v>
      </c>
      <c r="K5" s="21">
        <v>1.1000000000000001</v>
      </c>
      <c r="L5" s="21">
        <v>9.5</v>
      </c>
      <c r="M5" s="29">
        <f>SUM(D5:L5)</f>
        <v>100</v>
      </c>
    </row>
    <row r="6" spans="1:21" ht="12.75" customHeight="1" x14ac:dyDescent="0.2">
      <c r="A6" s="38" t="s">
        <v>14</v>
      </c>
      <c r="B6" s="39"/>
      <c r="C6" s="31" t="s">
        <v>12</v>
      </c>
      <c r="D6" s="30">
        <v>4684.42</v>
      </c>
      <c r="E6" s="30">
        <v>19437.509999999998</v>
      </c>
      <c r="F6" s="30">
        <v>7580.28</v>
      </c>
      <c r="G6" s="30">
        <v>1096.52</v>
      </c>
      <c r="H6" s="30">
        <v>110.55</v>
      </c>
      <c r="I6" s="30">
        <v>6.71</v>
      </c>
      <c r="J6" s="30">
        <v>0.08</v>
      </c>
      <c r="K6" s="30">
        <v>0</v>
      </c>
      <c r="L6" s="30">
        <v>-171.39000000000001</v>
      </c>
      <c r="M6" s="30">
        <f>M8+M10+M12</f>
        <v>32744.680000000008</v>
      </c>
    </row>
    <row r="7" spans="1:21" ht="12.75" customHeight="1" x14ac:dyDescent="0.2">
      <c r="A7" s="40"/>
      <c r="B7" s="41"/>
      <c r="C7" s="31" t="s">
        <v>13</v>
      </c>
      <c r="D7" s="32">
        <v>0.3</v>
      </c>
      <c r="E7" s="32">
        <v>6.1</v>
      </c>
      <c r="F7" s="32">
        <v>21.8</v>
      </c>
      <c r="G7" s="32">
        <v>28.5</v>
      </c>
      <c r="H7" s="32">
        <v>22.2</v>
      </c>
      <c r="I7" s="32">
        <v>12.3</v>
      </c>
      <c r="J7" s="32">
        <v>1.4</v>
      </c>
      <c r="K7" s="32">
        <v>1</v>
      </c>
      <c r="L7" s="32">
        <v>6.4</v>
      </c>
      <c r="M7" s="32">
        <f>SUM(D7:L7)</f>
        <v>100.00000000000001</v>
      </c>
    </row>
    <row r="8" spans="1:21" x14ac:dyDescent="0.2">
      <c r="A8" s="50">
        <v>13</v>
      </c>
      <c r="B8" s="37" t="s">
        <v>15</v>
      </c>
      <c r="C8" s="4" t="s">
        <v>12</v>
      </c>
      <c r="D8" s="14">
        <v>2462.1799999999998</v>
      </c>
      <c r="E8" s="14">
        <v>5126.12</v>
      </c>
      <c r="F8" s="14">
        <v>2583.88</v>
      </c>
      <c r="G8" s="14">
        <v>210.45</v>
      </c>
      <c r="H8" s="14">
        <v>35.909999999999997</v>
      </c>
      <c r="I8" s="14">
        <v>1.83</v>
      </c>
      <c r="J8" s="14">
        <v>0.02</v>
      </c>
      <c r="K8" s="14">
        <v>0</v>
      </c>
      <c r="L8" s="14">
        <v>-100.07</v>
      </c>
      <c r="M8" s="5">
        <f>SUM(D8:L8)</f>
        <v>10320.320000000002</v>
      </c>
    </row>
    <row r="9" spans="1:21" x14ac:dyDescent="0.2">
      <c r="A9" s="50"/>
      <c r="B9" s="37"/>
      <c r="C9" s="4" t="s">
        <v>13</v>
      </c>
      <c r="D9" s="15">
        <v>0.4</v>
      </c>
      <c r="E9" s="15">
        <v>5.9</v>
      </c>
      <c r="F9" s="15">
        <v>25.8</v>
      </c>
      <c r="G9" s="15">
        <v>23.1</v>
      </c>
      <c r="H9" s="15">
        <v>26.2</v>
      </c>
      <c r="I9" s="15">
        <v>11.9</v>
      </c>
      <c r="J9" s="15">
        <v>1.4</v>
      </c>
      <c r="K9" s="15">
        <v>0.7</v>
      </c>
      <c r="L9" s="15">
        <v>4.5999999999999996</v>
      </c>
      <c r="M9" s="6">
        <f>SUM(D9:L9)</f>
        <v>100.00000000000001</v>
      </c>
    </row>
    <row r="10" spans="1:21" x14ac:dyDescent="0.2">
      <c r="A10" s="36">
        <v>14</v>
      </c>
      <c r="B10" s="51" t="s">
        <v>16</v>
      </c>
      <c r="C10" s="4" t="s">
        <v>12</v>
      </c>
      <c r="D10" s="14">
        <v>2222.2399999999998</v>
      </c>
      <c r="E10" s="14">
        <v>13962.79</v>
      </c>
      <c r="F10" s="14">
        <v>4330.03</v>
      </c>
      <c r="G10" s="14">
        <v>806.86</v>
      </c>
      <c r="H10" s="14">
        <v>68.430000000000007</v>
      </c>
      <c r="I10" s="14">
        <v>4.5199999999999996</v>
      </c>
      <c r="J10" s="14">
        <v>0.06</v>
      </c>
      <c r="K10" s="14">
        <v>0</v>
      </c>
      <c r="L10" s="14">
        <v>-70.540000000000006</v>
      </c>
      <c r="M10" s="5">
        <f t="shared" ref="M10:M11" si="0">SUM(D10:L10)</f>
        <v>21324.390000000003</v>
      </c>
    </row>
    <row r="11" spans="1:21" x14ac:dyDescent="0.2">
      <c r="A11" s="36"/>
      <c r="B11" s="51"/>
      <c r="C11" s="4" t="s">
        <v>13</v>
      </c>
      <c r="D11" s="15">
        <v>0.3</v>
      </c>
      <c r="E11" s="15">
        <v>6.3</v>
      </c>
      <c r="F11" s="15">
        <v>19.2</v>
      </c>
      <c r="G11" s="15">
        <v>30.8</v>
      </c>
      <c r="H11" s="15">
        <v>20.5</v>
      </c>
      <c r="I11" s="15">
        <v>12.6</v>
      </c>
      <c r="J11" s="15">
        <v>1.6</v>
      </c>
      <c r="K11" s="15">
        <v>1.3</v>
      </c>
      <c r="L11" s="15">
        <v>7.4</v>
      </c>
      <c r="M11" s="6">
        <f t="shared" si="0"/>
        <v>99.999999999999986</v>
      </c>
    </row>
    <row r="12" spans="1:21" x14ac:dyDescent="0.2">
      <c r="A12" s="36">
        <v>15</v>
      </c>
      <c r="B12" s="37" t="s">
        <v>17</v>
      </c>
      <c r="C12" s="4" t="s">
        <v>12</v>
      </c>
      <c r="D12" s="5" t="s">
        <v>18</v>
      </c>
      <c r="E12" s="14">
        <v>348.6</v>
      </c>
      <c r="F12" s="14">
        <v>666.37</v>
      </c>
      <c r="G12" s="14">
        <v>79.209999999999994</v>
      </c>
      <c r="H12" s="14">
        <v>6.21</v>
      </c>
      <c r="I12" s="14">
        <v>0.36</v>
      </c>
      <c r="J12" s="5" t="s">
        <v>18</v>
      </c>
      <c r="K12" s="5" t="s">
        <v>18</v>
      </c>
      <c r="L12" s="5">
        <v>-0.78</v>
      </c>
      <c r="M12" s="5">
        <f>SUM(D12:L12)</f>
        <v>1099.97</v>
      </c>
    </row>
    <row r="13" spans="1:21" x14ac:dyDescent="0.2">
      <c r="A13" s="36"/>
      <c r="B13" s="37"/>
      <c r="C13" s="4" t="s">
        <v>13</v>
      </c>
      <c r="D13" s="5" t="s">
        <v>18</v>
      </c>
      <c r="E13" s="15">
        <v>3.4</v>
      </c>
      <c r="F13" s="15">
        <v>32.799999999999997</v>
      </c>
      <c r="G13" s="15">
        <v>27.6</v>
      </c>
      <c r="H13" s="15">
        <v>22.4</v>
      </c>
      <c r="I13" s="15">
        <v>10.3</v>
      </c>
      <c r="J13" s="6" t="s">
        <v>18</v>
      </c>
      <c r="K13" s="6" t="s">
        <v>18</v>
      </c>
      <c r="L13" s="15">
        <v>3.5</v>
      </c>
      <c r="M13" s="6">
        <f>SUM(D13:L13)</f>
        <v>99.999999999999986</v>
      </c>
    </row>
    <row r="14" spans="1:21" ht="12.75" customHeight="1" x14ac:dyDescent="0.2">
      <c r="A14" s="38" t="s">
        <v>19</v>
      </c>
      <c r="B14" s="39"/>
      <c r="C14" s="31" t="s">
        <v>12</v>
      </c>
      <c r="D14" s="30">
        <v>23978.19</v>
      </c>
      <c r="E14" s="30">
        <v>18643.849999999999</v>
      </c>
      <c r="F14" s="30">
        <v>7551.39</v>
      </c>
      <c r="G14" s="30">
        <v>914.12</v>
      </c>
      <c r="H14" s="30">
        <v>39.4</v>
      </c>
      <c r="I14" s="30">
        <v>2.1</v>
      </c>
      <c r="J14" s="30">
        <v>0.03</v>
      </c>
      <c r="K14" s="30">
        <v>0</v>
      </c>
      <c r="L14" s="30">
        <v>-184.27</v>
      </c>
      <c r="M14" s="30">
        <v>50944.81</v>
      </c>
    </row>
    <row r="15" spans="1:21" s="9" customFormat="1" x14ac:dyDescent="0.2">
      <c r="A15" s="40"/>
      <c r="B15" s="41"/>
      <c r="C15" s="31" t="s">
        <v>13</v>
      </c>
      <c r="D15" s="32">
        <v>1.3</v>
      </c>
      <c r="E15" s="32">
        <v>10.3</v>
      </c>
      <c r="F15" s="32">
        <v>32.299999999999997</v>
      </c>
      <c r="G15" s="32">
        <v>34.9</v>
      </c>
      <c r="H15" s="32">
        <v>11.5</v>
      </c>
      <c r="I15" s="32">
        <v>5.9</v>
      </c>
      <c r="J15" s="32">
        <v>1</v>
      </c>
      <c r="K15" s="32">
        <v>1.2</v>
      </c>
      <c r="L15" s="32">
        <v>1.6</v>
      </c>
      <c r="M15" s="32">
        <v>100</v>
      </c>
    </row>
    <row r="16" spans="1:21" s="9" customFormat="1" x14ac:dyDescent="0.2">
      <c r="A16" s="36">
        <v>80</v>
      </c>
      <c r="B16" s="43" t="s">
        <v>20</v>
      </c>
      <c r="C16" s="7" t="s">
        <v>12</v>
      </c>
      <c r="D16" s="5">
        <v>23978.19</v>
      </c>
      <c r="E16" s="5">
        <v>18643.849999999999</v>
      </c>
      <c r="F16" s="5">
        <v>7551.39</v>
      </c>
      <c r="G16" s="5">
        <v>914.12</v>
      </c>
      <c r="H16" s="5">
        <v>39.4</v>
      </c>
      <c r="I16" s="5">
        <v>2.1</v>
      </c>
      <c r="J16" s="5">
        <v>0.03</v>
      </c>
      <c r="K16" s="5">
        <v>0</v>
      </c>
      <c r="L16" s="5">
        <v>-184.27</v>
      </c>
      <c r="M16" s="10">
        <f>SUM(D16:L16)</f>
        <v>50944.81</v>
      </c>
    </row>
    <row r="17" spans="1:16" x14ac:dyDescent="0.2">
      <c r="A17" s="36"/>
      <c r="B17" s="44"/>
      <c r="C17" s="11" t="s">
        <v>13</v>
      </c>
      <c r="D17" s="6">
        <v>1.3</v>
      </c>
      <c r="E17" s="6">
        <v>10.3</v>
      </c>
      <c r="F17" s="6">
        <v>32.299999999999997</v>
      </c>
      <c r="G17" s="6">
        <v>34.9</v>
      </c>
      <c r="H17" s="6">
        <v>11.5</v>
      </c>
      <c r="I17" s="6">
        <v>5.9</v>
      </c>
      <c r="J17" s="6">
        <v>1</v>
      </c>
      <c r="K17" s="6">
        <v>1.2</v>
      </c>
      <c r="L17" s="6">
        <v>1.6</v>
      </c>
      <c r="M17" s="8">
        <f>SUM(D17:L17)</f>
        <v>100</v>
      </c>
    </row>
    <row r="18" spans="1:16" ht="12.75" customHeight="1" x14ac:dyDescent="0.2">
      <c r="A18" s="38" t="s">
        <v>21</v>
      </c>
      <c r="B18" s="39"/>
      <c r="C18" s="31" t="s">
        <v>12</v>
      </c>
      <c r="D18" s="30">
        <f>D20+D22+D24</f>
        <v>158472.47</v>
      </c>
      <c r="E18" s="30">
        <f t="shared" ref="E18:L18" si="1">E20+E22+E24</f>
        <v>49480.659999999996</v>
      </c>
      <c r="F18" s="30">
        <f t="shared" si="1"/>
        <v>18303.27</v>
      </c>
      <c r="G18" s="30">
        <f t="shared" si="1"/>
        <v>3152.6099999999997</v>
      </c>
      <c r="H18" s="30">
        <f t="shared" si="1"/>
        <v>100.93</v>
      </c>
      <c r="I18" s="30">
        <f t="shared" si="1"/>
        <v>5.1100000000000003</v>
      </c>
      <c r="J18" s="30">
        <v>3.0300000000000001E-2</v>
      </c>
      <c r="K18" s="30">
        <f t="shared" si="1"/>
        <v>0</v>
      </c>
      <c r="L18" s="30">
        <f t="shared" si="1"/>
        <v>-11.700000000000001</v>
      </c>
      <c r="M18" s="30">
        <f t="shared" ref="M18:M81" si="2">SUM(D18:L18)</f>
        <v>229503.38029999996</v>
      </c>
      <c r="P18" s="16"/>
    </row>
    <row r="19" spans="1:16" s="9" customFormat="1" x14ac:dyDescent="0.2">
      <c r="A19" s="40"/>
      <c r="B19" s="41"/>
      <c r="C19" s="31" t="s">
        <v>13</v>
      </c>
      <c r="D19" s="32">
        <v>2.5</v>
      </c>
      <c r="E19" s="32">
        <v>8.3000000000000007</v>
      </c>
      <c r="F19" s="32">
        <v>31.9</v>
      </c>
      <c r="G19" s="32">
        <v>38.9</v>
      </c>
      <c r="H19" s="32">
        <v>11</v>
      </c>
      <c r="I19" s="32">
        <v>5.4</v>
      </c>
      <c r="J19" s="32">
        <v>0.3</v>
      </c>
      <c r="K19" s="32">
        <v>0.5</v>
      </c>
      <c r="L19" s="32">
        <v>1.2</v>
      </c>
      <c r="M19" s="32">
        <f t="shared" si="2"/>
        <v>100</v>
      </c>
    </row>
    <row r="20" spans="1:16" s="9" customFormat="1" x14ac:dyDescent="0.2">
      <c r="A20" s="36">
        <v>86</v>
      </c>
      <c r="B20" s="37" t="s">
        <v>22</v>
      </c>
      <c r="C20" s="11" t="s">
        <v>12</v>
      </c>
      <c r="D20" s="14">
        <v>140872.98000000001</v>
      </c>
      <c r="E20" s="14">
        <v>33451.17</v>
      </c>
      <c r="F20" s="14">
        <v>15496</v>
      </c>
      <c r="G20" s="14">
        <v>2911.74</v>
      </c>
      <c r="H20" s="14">
        <v>86.23</v>
      </c>
      <c r="I20" s="14">
        <v>4.62</v>
      </c>
      <c r="J20" s="14">
        <v>0.03</v>
      </c>
      <c r="K20" s="14">
        <v>0</v>
      </c>
      <c r="L20" s="14">
        <v>-11.06</v>
      </c>
      <c r="M20" s="10">
        <f t="shared" si="2"/>
        <v>192811.71000000002</v>
      </c>
    </row>
    <row r="21" spans="1:16" x14ac:dyDescent="0.2">
      <c r="A21" s="36"/>
      <c r="B21" s="37"/>
      <c r="C21" s="7" t="s">
        <v>13</v>
      </c>
      <c r="D21" s="15">
        <v>2.4</v>
      </c>
      <c r="E21" s="15">
        <v>6</v>
      </c>
      <c r="F21" s="15">
        <v>32.700000000000003</v>
      </c>
      <c r="G21" s="15">
        <v>41.2</v>
      </c>
      <c r="H21" s="15">
        <v>10.7</v>
      </c>
      <c r="I21" s="15">
        <v>5.5</v>
      </c>
      <c r="J21" s="15">
        <v>0.3</v>
      </c>
      <c r="K21" s="15">
        <v>0.3</v>
      </c>
      <c r="L21" s="15">
        <v>0.9</v>
      </c>
      <c r="M21" s="8">
        <f t="shared" si="2"/>
        <v>100.00000000000001</v>
      </c>
    </row>
    <row r="22" spans="1:16" x14ac:dyDescent="0.2">
      <c r="A22" s="36">
        <v>87</v>
      </c>
      <c r="B22" s="37" t="s">
        <v>23</v>
      </c>
      <c r="C22" s="11" t="s">
        <v>12</v>
      </c>
      <c r="D22" s="14">
        <v>11707.38</v>
      </c>
      <c r="E22" s="14">
        <v>9233.2000000000007</v>
      </c>
      <c r="F22" s="14">
        <v>1832.45</v>
      </c>
      <c r="G22" s="14">
        <v>52.25</v>
      </c>
      <c r="H22" s="14">
        <v>2.13</v>
      </c>
      <c r="I22" s="14">
        <v>0.09</v>
      </c>
      <c r="J22" s="17">
        <v>2.9999999999999997E-4</v>
      </c>
      <c r="K22" s="14">
        <v>0</v>
      </c>
      <c r="L22" s="14">
        <v>-0.34</v>
      </c>
      <c r="M22" s="10">
        <f t="shared" si="2"/>
        <v>22827.160300000003</v>
      </c>
    </row>
    <row r="23" spans="1:16" x14ac:dyDescent="0.2">
      <c r="A23" s="36"/>
      <c r="B23" s="37"/>
      <c r="C23" s="7" t="s">
        <v>13</v>
      </c>
      <c r="D23" s="15">
        <v>5.8</v>
      </c>
      <c r="E23" s="15">
        <v>35</v>
      </c>
      <c r="F23" s="15">
        <v>34</v>
      </c>
      <c r="G23" s="15">
        <v>9.6999999999999993</v>
      </c>
      <c r="H23" s="15">
        <v>6.8</v>
      </c>
      <c r="I23" s="15">
        <v>2.9</v>
      </c>
      <c r="J23" s="15">
        <v>1</v>
      </c>
      <c r="K23" s="15">
        <v>2.9</v>
      </c>
      <c r="L23" s="15">
        <v>1.9</v>
      </c>
      <c r="M23" s="8">
        <f t="shared" si="2"/>
        <v>100.00000000000001</v>
      </c>
    </row>
    <row r="24" spans="1:16" x14ac:dyDescent="0.2">
      <c r="A24" s="36">
        <v>88</v>
      </c>
      <c r="B24" s="37" t="s">
        <v>24</v>
      </c>
      <c r="C24" s="11" t="s">
        <v>12</v>
      </c>
      <c r="D24" s="14">
        <v>5892.11</v>
      </c>
      <c r="E24" s="14">
        <v>6796.29</v>
      </c>
      <c r="F24" s="14">
        <v>974.82</v>
      </c>
      <c r="G24" s="14">
        <v>188.62</v>
      </c>
      <c r="H24" s="14">
        <v>12.57</v>
      </c>
      <c r="I24" s="14">
        <v>0.4</v>
      </c>
      <c r="J24" s="5" t="s">
        <v>18</v>
      </c>
      <c r="K24" s="14">
        <v>0</v>
      </c>
      <c r="L24" s="14">
        <v>-0.3</v>
      </c>
      <c r="M24" s="10">
        <f t="shared" si="2"/>
        <v>13864.51</v>
      </c>
    </row>
    <row r="25" spans="1:16" x14ac:dyDescent="0.2">
      <c r="A25" s="36"/>
      <c r="B25" s="37"/>
      <c r="C25" s="7" t="s">
        <v>13</v>
      </c>
      <c r="D25" s="15">
        <v>1.4</v>
      </c>
      <c r="E25" s="15">
        <v>15.2</v>
      </c>
      <c r="F25" s="15">
        <v>20.7</v>
      </c>
      <c r="G25" s="15">
        <v>35.200000000000003</v>
      </c>
      <c r="H25" s="15">
        <v>17.2</v>
      </c>
      <c r="I25" s="15">
        <v>5.5</v>
      </c>
      <c r="J25" s="6" t="s">
        <v>18</v>
      </c>
      <c r="K25" s="15">
        <v>0.7</v>
      </c>
      <c r="L25" s="15">
        <v>4.0999999999999996</v>
      </c>
      <c r="M25" s="8">
        <f t="shared" si="2"/>
        <v>100</v>
      </c>
    </row>
    <row r="26" spans="1:16" ht="12.75" customHeight="1" x14ac:dyDescent="0.2">
      <c r="A26" s="38" t="s">
        <v>25</v>
      </c>
      <c r="B26" s="39"/>
      <c r="C26" s="31" t="s">
        <v>12</v>
      </c>
      <c r="D26" s="30">
        <v>17723.41</v>
      </c>
      <c r="E26" s="30">
        <v>14969.93</v>
      </c>
      <c r="F26" s="30">
        <v>2296.13</v>
      </c>
      <c r="G26" s="30">
        <v>329.44</v>
      </c>
      <c r="H26" s="30">
        <v>14.370000000000001</v>
      </c>
      <c r="I26" s="30">
        <v>1.1399999999999999</v>
      </c>
      <c r="J26" s="30">
        <v>1.0000000000000001E-5</v>
      </c>
      <c r="K26" s="30">
        <v>0</v>
      </c>
      <c r="L26" s="30">
        <v>-537.41999999999996</v>
      </c>
      <c r="M26" s="30">
        <f t="shared" si="2"/>
        <v>34797.000010000011</v>
      </c>
    </row>
    <row r="27" spans="1:16" s="9" customFormat="1" x14ac:dyDescent="0.2">
      <c r="A27" s="40"/>
      <c r="B27" s="41"/>
      <c r="C27" s="31" t="s">
        <v>13</v>
      </c>
      <c r="D27" s="32">
        <v>2.2000000000000002</v>
      </c>
      <c r="E27" s="32">
        <v>15.3</v>
      </c>
      <c r="F27" s="32">
        <v>22.8</v>
      </c>
      <c r="G27" s="32">
        <v>29.9</v>
      </c>
      <c r="H27" s="32">
        <v>11.2</v>
      </c>
      <c r="I27" s="32">
        <v>7.8</v>
      </c>
      <c r="J27" s="32">
        <v>0.4</v>
      </c>
      <c r="K27" s="32">
        <v>0.7</v>
      </c>
      <c r="L27" s="32">
        <v>9.6999999999999993</v>
      </c>
      <c r="M27" s="32">
        <f t="shared" si="2"/>
        <v>100</v>
      </c>
    </row>
    <row r="28" spans="1:16" s="9" customFormat="1" x14ac:dyDescent="0.2">
      <c r="A28" s="36">
        <v>38</v>
      </c>
      <c r="B28" s="37" t="s">
        <v>26</v>
      </c>
      <c r="C28" s="11" t="s">
        <v>12</v>
      </c>
      <c r="D28" s="14">
        <v>17723.41</v>
      </c>
      <c r="E28" s="14">
        <v>12853.37</v>
      </c>
      <c r="F28" s="14">
        <v>2003.87</v>
      </c>
      <c r="G28" s="14">
        <v>261.61</v>
      </c>
      <c r="H28" s="14">
        <v>12.08</v>
      </c>
      <c r="I28" s="14">
        <v>0.94</v>
      </c>
      <c r="J28" s="10" t="s">
        <v>18</v>
      </c>
      <c r="K28" s="14">
        <v>0</v>
      </c>
      <c r="L28" s="14">
        <v>-537.41999999999996</v>
      </c>
      <c r="M28" s="10">
        <f>SUM(D28:L28)</f>
        <v>32317.86</v>
      </c>
    </row>
    <row r="29" spans="1:16" x14ac:dyDescent="0.2">
      <c r="A29" s="36"/>
      <c r="B29" s="37"/>
      <c r="C29" s="7" t="s">
        <v>13</v>
      </c>
      <c r="D29" s="15">
        <v>2.6</v>
      </c>
      <c r="E29" s="15">
        <v>15.3</v>
      </c>
      <c r="F29" s="15">
        <v>22.4</v>
      </c>
      <c r="G29" s="15">
        <v>28.1</v>
      </c>
      <c r="H29" s="15">
        <v>11.8</v>
      </c>
      <c r="I29" s="15">
        <v>7.5</v>
      </c>
      <c r="J29" s="6" t="s">
        <v>18</v>
      </c>
      <c r="K29" s="15">
        <v>0.9</v>
      </c>
      <c r="L29" s="15">
        <v>11.4</v>
      </c>
      <c r="M29" s="8">
        <f>SUM(D29:L29)</f>
        <v>100.00000000000001</v>
      </c>
    </row>
    <row r="30" spans="1:16" x14ac:dyDescent="0.2">
      <c r="A30" s="36">
        <v>39</v>
      </c>
      <c r="B30" s="37" t="s">
        <v>27</v>
      </c>
      <c r="C30" s="11" t="s">
        <v>12</v>
      </c>
      <c r="D30" s="5" t="s">
        <v>18</v>
      </c>
      <c r="E30" s="14">
        <v>2116.56</v>
      </c>
      <c r="F30" s="14">
        <v>292.26</v>
      </c>
      <c r="G30" s="14">
        <v>67.83</v>
      </c>
      <c r="H30" s="14">
        <v>2.29</v>
      </c>
      <c r="I30" s="14">
        <v>0.2</v>
      </c>
      <c r="J30" s="18">
        <v>1.0000000000000001E-5</v>
      </c>
      <c r="K30" s="5" t="s">
        <v>18</v>
      </c>
      <c r="L30" s="5" t="s">
        <v>18</v>
      </c>
      <c r="M30" s="10">
        <f t="shared" si="2"/>
        <v>2479.1400099999996</v>
      </c>
    </row>
    <row r="31" spans="1:16" x14ac:dyDescent="0.2">
      <c r="A31" s="36"/>
      <c r="B31" s="37"/>
      <c r="C31" s="7" t="s">
        <v>13</v>
      </c>
      <c r="D31" s="6" t="s">
        <v>18</v>
      </c>
      <c r="E31" s="15">
        <v>15</v>
      </c>
      <c r="F31" s="15">
        <v>25</v>
      </c>
      <c r="G31" s="15">
        <v>40</v>
      </c>
      <c r="H31" s="15">
        <v>7.5</v>
      </c>
      <c r="I31" s="15">
        <v>10</v>
      </c>
      <c r="J31" s="15">
        <v>2.5</v>
      </c>
      <c r="K31" s="6" t="s">
        <v>18</v>
      </c>
      <c r="L31" s="6" t="s">
        <v>18</v>
      </c>
      <c r="M31" s="8">
        <f t="shared" si="2"/>
        <v>100</v>
      </c>
    </row>
    <row r="32" spans="1:16" ht="12.75" customHeight="1" x14ac:dyDescent="0.2">
      <c r="A32" s="38" t="s">
        <v>28</v>
      </c>
      <c r="B32" s="39"/>
      <c r="C32" s="31" t="s">
        <v>12</v>
      </c>
      <c r="D32" s="30">
        <v>76552.61</v>
      </c>
      <c r="E32" s="30">
        <f t="shared" ref="E32:I32" si="3">E34+E36+E38+E40+E42+E44</f>
        <v>40852.44</v>
      </c>
      <c r="F32" s="30">
        <v>14024.1</v>
      </c>
      <c r="G32" s="30">
        <f t="shared" si="3"/>
        <v>4003.6200000000003</v>
      </c>
      <c r="H32" s="30">
        <v>382.2</v>
      </c>
      <c r="I32" s="30">
        <f t="shared" si="3"/>
        <v>19.810000000000002</v>
      </c>
      <c r="J32" s="30">
        <f>J34+J36+J38+J40+J44</f>
        <v>0.19500000000000001</v>
      </c>
      <c r="K32" s="30">
        <v>0</v>
      </c>
      <c r="L32" s="30">
        <v>-745.21</v>
      </c>
      <c r="M32" s="30">
        <f t="shared" si="2"/>
        <v>135089.76500000001</v>
      </c>
    </row>
    <row r="33" spans="1:13" s="9" customFormat="1" x14ac:dyDescent="0.2">
      <c r="A33" s="40"/>
      <c r="B33" s="41"/>
      <c r="C33" s="31" t="s">
        <v>13</v>
      </c>
      <c r="D33" s="32">
        <v>0.6</v>
      </c>
      <c r="E33" s="32">
        <v>4.2</v>
      </c>
      <c r="F33" s="32">
        <v>13.6</v>
      </c>
      <c r="G33" s="32">
        <v>36.6</v>
      </c>
      <c r="H33" s="32">
        <v>25.1</v>
      </c>
      <c r="I33" s="32">
        <v>11.9</v>
      </c>
      <c r="J33" s="32">
        <v>1.3</v>
      </c>
      <c r="K33" s="32">
        <v>1.1000000000000001</v>
      </c>
      <c r="L33" s="32">
        <v>5.6</v>
      </c>
      <c r="M33" s="32">
        <f t="shared" si="2"/>
        <v>99.999999999999986</v>
      </c>
    </row>
    <row r="34" spans="1:13" s="9" customFormat="1" x14ac:dyDescent="0.2">
      <c r="A34" s="36">
        <v>59</v>
      </c>
      <c r="B34" s="37" t="s">
        <v>29</v>
      </c>
      <c r="C34" s="11" t="s">
        <v>12</v>
      </c>
      <c r="D34" s="14">
        <v>1511.04</v>
      </c>
      <c r="E34" s="14">
        <v>3005.9</v>
      </c>
      <c r="F34" s="14">
        <v>1922.64</v>
      </c>
      <c r="G34" s="14">
        <v>594.94000000000005</v>
      </c>
      <c r="H34" s="14">
        <v>37.79</v>
      </c>
      <c r="I34" s="14">
        <v>2.25</v>
      </c>
      <c r="J34" s="14">
        <v>0.02</v>
      </c>
      <c r="K34" s="14">
        <v>0</v>
      </c>
      <c r="L34" s="14">
        <v>-176.18</v>
      </c>
      <c r="M34" s="10">
        <f t="shared" si="2"/>
        <v>6898.4000000000005</v>
      </c>
    </row>
    <row r="35" spans="1:13" x14ac:dyDescent="0.2">
      <c r="A35" s="36"/>
      <c r="B35" s="37"/>
      <c r="C35" s="7" t="s">
        <v>13</v>
      </c>
      <c r="D35" s="15">
        <v>0.3</v>
      </c>
      <c r="E35" s="15">
        <v>3.5</v>
      </c>
      <c r="F35" s="15">
        <v>15.6</v>
      </c>
      <c r="G35" s="15">
        <v>41.7</v>
      </c>
      <c r="H35" s="15">
        <v>19.3</v>
      </c>
      <c r="I35" s="15">
        <v>10.9</v>
      </c>
      <c r="J35" s="15">
        <v>1.2</v>
      </c>
      <c r="K35" s="15">
        <v>1</v>
      </c>
      <c r="L35" s="15">
        <v>6.5</v>
      </c>
      <c r="M35" s="8">
        <f t="shared" si="2"/>
        <v>100.00000000000001</v>
      </c>
    </row>
    <row r="36" spans="1:13" x14ac:dyDescent="0.2">
      <c r="A36" s="36">
        <v>60</v>
      </c>
      <c r="B36" s="37" t="s">
        <v>30</v>
      </c>
      <c r="C36" s="11" t="s">
        <v>12</v>
      </c>
      <c r="D36" s="14">
        <v>17082.18</v>
      </c>
      <c r="E36" s="14">
        <v>2853.92</v>
      </c>
      <c r="F36" s="14">
        <v>954.6</v>
      </c>
      <c r="G36" s="14">
        <v>185.15</v>
      </c>
      <c r="H36" s="14">
        <v>3.79</v>
      </c>
      <c r="I36" s="14">
        <v>0.54</v>
      </c>
      <c r="J36" s="14">
        <v>0.01</v>
      </c>
      <c r="K36" s="14">
        <v>0</v>
      </c>
      <c r="L36" s="14">
        <v>-41.51</v>
      </c>
      <c r="M36" s="10">
        <f t="shared" si="2"/>
        <v>21038.68</v>
      </c>
    </row>
    <row r="37" spans="1:13" x14ac:dyDescent="0.2">
      <c r="A37" s="36"/>
      <c r="B37" s="37"/>
      <c r="C37" s="7" t="s">
        <v>13</v>
      </c>
      <c r="D37" s="15">
        <v>4.5</v>
      </c>
      <c r="E37" s="15">
        <v>7.1</v>
      </c>
      <c r="F37" s="15">
        <v>28.6</v>
      </c>
      <c r="G37" s="15">
        <v>36.6</v>
      </c>
      <c r="H37" s="15">
        <v>6.2</v>
      </c>
      <c r="I37" s="15">
        <v>8.9</v>
      </c>
      <c r="J37" s="15">
        <v>0.9</v>
      </c>
      <c r="K37" s="15">
        <v>0.9</v>
      </c>
      <c r="L37" s="15">
        <v>6.3</v>
      </c>
      <c r="M37" s="8">
        <f t="shared" si="2"/>
        <v>100.00000000000003</v>
      </c>
    </row>
    <row r="38" spans="1:13" x14ac:dyDescent="0.2">
      <c r="A38" s="36">
        <v>90</v>
      </c>
      <c r="B38" s="37" t="s">
        <v>31</v>
      </c>
      <c r="C38" s="11" t="s">
        <v>12</v>
      </c>
      <c r="D38" s="14">
        <v>6914.86</v>
      </c>
      <c r="E38" s="14">
        <v>12138.49</v>
      </c>
      <c r="F38" s="14">
        <v>2524.19</v>
      </c>
      <c r="G38" s="14">
        <v>931.31</v>
      </c>
      <c r="H38" s="14">
        <v>95.75</v>
      </c>
      <c r="I38" s="14">
        <v>5.13</v>
      </c>
      <c r="J38" s="14">
        <v>0.03</v>
      </c>
      <c r="K38" s="14">
        <v>0</v>
      </c>
      <c r="L38" s="14">
        <v>-36.869999999999997</v>
      </c>
      <c r="M38" s="10">
        <f t="shared" si="2"/>
        <v>22572.89</v>
      </c>
    </row>
    <row r="39" spans="1:13" x14ac:dyDescent="0.2">
      <c r="A39" s="36"/>
      <c r="B39" s="37"/>
      <c r="C39" s="7" t="s">
        <v>13</v>
      </c>
      <c r="D39" s="15">
        <v>0.5</v>
      </c>
      <c r="E39" s="15">
        <v>4.9000000000000004</v>
      </c>
      <c r="F39" s="15">
        <v>11.4</v>
      </c>
      <c r="G39" s="15">
        <v>38.1</v>
      </c>
      <c r="H39" s="15">
        <v>26.8</v>
      </c>
      <c r="I39" s="15">
        <v>13.5</v>
      </c>
      <c r="J39" s="15">
        <v>0.7</v>
      </c>
      <c r="K39" s="15">
        <v>0.4</v>
      </c>
      <c r="L39" s="15">
        <v>3.7</v>
      </c>
      <c r="M39" s="8">
        <f t="shared" si="2"/>
        <v>100.00000000000001</v>
      </c>
    </row>
    <row r="40" spans="1:13" x14ac:dyDescent="0.2">
      <c r="A40" s="36">
        <v>91</v>
      </c>
      <c r="B40" s="37" t="s">
        <v>32</v>
      </c>
      <c r="C40" s="11" t="s">
        <v>12</v>
      </c>
      <c r="D40" s="14">
        <v>2159.31</v>
      </c>
      <c r="E40" s="14">
        <v>8451.4500000000007</v>
      </c>
      <c r="F40" s="14">
        <v>1093.99</v>
      </c>
      <c r="G40" s="14">
        <v>78.42</v>
      </c>
      <c r="H40" s="14">
        <v>12.21</v>
      </c>
      <c r="I40" s="14">
        <v>0.23</v>
      </c>
      <c r="J40" s="19">
        <v>5.0000000000000001E-3</v>
      </c>
      <c r="K40" s="14">
        <v>0</v>
      </c>
      <c r="L40" s="14">
        <v>-13.06</v>
      </c>
      <c r="M40" s="10">
        <f t="shared" si="2"/>
        <v>11782.554999999998</v>
      </c>
    </row>
    <row r="41" spans="1:13" x14ac:dyDescent="0.2">
      <c r="A41" s="36"/>
      <c r="B41" s="37"/>
      <c r="C41" s="7" t="s">
        <v>13</v>
      </c>
      <c r="D41" s="15">
        <v>0.9</v>
      </c>
      <c r="E41" s="15">
        <v>26.2</v>
      </c>
      <c r="F41" s="15">
        <v>22.5</v>
      </c>
      <c r="G41" s="15">
        <v>22.5</v>
      </c>
      <c r="H41" s="15">
        <v>20.7</v>
      </c>
      <c r="I41" s="15">
        <v>2.7</v>
      </c>
      <c r="J41" s="15">
        <v>0.9</v>
      </c>
      <c r="K41" s="15">
        <v>1.8</v>
      </c>
      <c r="L41" s="15">
        <v>1.8</v>
      </c>
      <c r="M41" s="8">
        <f t="shared" si="2"/>
        <v>100</v>
      </c>
    </row>
    <row r="42" spans="1:13" x14ac:dyDescent="0.2">
      <c r="A42" s="36">
        <v>92</v>
      </c>
      <c r="B42" s="37" t="s">
        <v>33</v>
      </c>
      <c r="C42" s="11" t="s">
        <v>12</v>
      </c>
      <c r="D42" s="14">
        <v>48885.22</v>
      </c>
      <c r="E42" s="14">
        <v>3340.74</v>
      </c>
      <c r="F42" s="5" t="s">
        <v>18</v>
      </c>
      <c r="G42" s="14">
        <v>15.77</v>
      </c>
      <c r="H42" s="5" t="s">
        <v>18</v>
      </c>
      <c r="I42" s="14">
        <v>0.1</v>
      </c>
      <c r="J42" s="5" t="s">
        <v>18</v>
      </c>
      <c r="K42" s="14">
        <v>0</v>
      </c>
      <c r="L42" s="5" t="s">
        <v>18</v>
      </c>
      <c r="M42" s="10">
        <f t="shared" si="2"/>
        <v>52241.829999999994</v>
      </c>
    </row>
    <row r="43" spans="1:13" x14ac:dyDescent="0.2">
      <c r="A43" s="36"/>
      <c r="B43" s="37"/>
      <c r="C43" s="7" t="s">
        <v>13</v>
      </c>
      <c r="D43" s="15">
        <v>40</v>
      </c>
      <c r="E43" s="15">
        <v>25</v>
      </c>
      <c r="F43" s="6" t="s">
        <v>18</v>
      </c>
      <c r="G43" s="15">
        <v>20</v>
      </c>
      <c r="H43" s="6" t="s">
        <v>18</v>
      </c>
      <c r="I43" s="15">
        <v>10</v>
      </c>
      <c r="J43" s="6" t="s">
        <v>18</v>
      </c>
      <c r="K43" s="15">
        <v>5</v>
      </c>
      <c r="L43" s="6" t="s">
        <v>18</v>
      </c>
      <c r="M43" s="8">
        <f t="shared" si="2"/>
        <v>100</v>
      </c>
    </row>
    <row r="44" spans="1:13" x14ac:dyDescent="0.2">
      <c r="A44" s="36">
        <v>93</v>
      </c>
      <c r="B44" s="37" t="s">
        <v>34</v>
      </c>
      <c r="C44" s="11" t="s">
        <v>12</v>
      </c>
      <c r="D44" s="5" t="s">
        <v>18</v>
      </c>
      <c r="E44" s="14">
        <v>11061.94</v>
      </c>
      <c r="F44" s="14">
        <v>7528.68</v>
      </c>
      <c r="G44" s="14">
        <v>2198.0300000000002</v>
      </c>
      <c r="H44" s="14">
        <v>232.66</v>
      </c>
      <c r="I44" s="14">
        <v>11.56</v>
      </c>
      <c r="J44" s="14">
        <v>0.13</v>
      </c>
      <c r="K44" s="14">
        <v>0</v>
      </c>
      <c r="L44" s="14">
        <v>-477.59</v>
      </c>
      <c r="M44" s="10">
        <f t="shared" si="2"/>
        <v>20555.410000000003</v>
      </c>
    </row>
    <row r="45" spans="1:13" x14ac:dyDescent="0.2">
      <c r="A45" s="36"/>
      <c r="B45" s="37"/>
      <c r="C45" s="7" t="s">
        <v>13</v>
      </c>
      <c r="D45" s="5" t="s">
        <v>18</v>
      </c>
      <c r="E45" s="15">
        <v>2.2999999999999998</v>
      </c>
      <c r="F45" s="15">
        <v>12.8</v>
      </c>
      <c r="G45" s="15">
        <v>35.799999999999997</v>
      </c>
      <c r="H45" s="15">
        <v>27.4</v>
      </c>
      <c r="I45" s="15">
        <v>12.3</v>
      </c>
      <c r="J45" s="15">
        <v>1.6</v>
      </c>
      <c r="K45" s="15">
        <v>1.3</v>
      </c>
      <c r="L45" s="15">
        <v>6.5</v>
      </c>
      <c r="M45" s="8">
        <f t="shared" si="2"/>
        <v>99.999999999999986</v>
      </c>
    </row>
    <row r="46" spans="1:13" ht="12.75" customHeight="1" x14ac:dyDescent="0.2">
      <c r="A46" s="38" t="s">
        <v>35</v>
      </c>
      <c r="B46" s="39"/>
      <c r="C46" s="31" t="s">
        <v>12</v>
      </c>
      <c r="D46" s="30">
        <v>13907.33</v>
      </c>
      <c r="E46" s="30">
        <f t="shared" ref="E46:L46" si="4">E48+E50</f>
        <v>42264.159999999996</v>
      </c>
      <c r="F46" s="30">
        <f t="shared" si="4"/>
        <v>29785.579999999998</v>
      </c>
      <c r="G46" s="30">
        <f t="shared" si="4"/>
        <v>8194.92</v>
      </c>
      <c r="H46" s="30">
        <f t="shared" si="4"/>
        <v>592.34</v>
      </c>
      <c r="I46" s="30">
        <f t="shared" si="4"/>
        <v>42.78</v>
      </c>
      <c r="J46" s="30">
        <f t="shared" si="4"/>
        <v>0.23</v>
      </c>
      <c r="K46" s="30">
        <f t="shared" si="4"/>
        <v>0</v>
      </c>
      <c r="L46" s="30">
        <f t="shared" si="4"/>
        <v>-14089.01</v>
      </c>
      <c r="M46" s="30">
        <f t="shared" si="2"/>
        <v>80698.329999999987</v>
      </c>
    </row>
    <row r="47" spans="1:13" s="9" customFormat="1" x14ac:dyDescent="0.2">
      <c r="A47" s="40"/>
      <c r="B47" s="41"/>
      <c r="C47" s="31" t="s">
        <v>13</v>
      </c>
      <c r="D47" s="32">
        <v>0.1</v>
      </c>
      <c r="E47" s="32">
        <v>2.4</v>
      </c>
      <c r="F47" s="32">
        <v>12.6</v>
      </c>
      <c r="G47" s="32">
        <v>27.1</v>
      </c>
      <c r="H47" s="32">
        <v>16.3</v>
      </c>
      <c r="I47" s="32">
        <v>10.4</v>
      </c>
      <c r="J47" s="32">
        <v>0.7</v>
      </c>
      <c r="K47" s="32">
        <v>0.8</v>
      </c>
      <c r="L47" s="32">
        <v>29.6</v>
      </c>
      <c r="M47" s="32">
        <f t="shared" si="2"/>
        <v>100</v>
      </c>
    </row>
    <row r="48" spans="1:13" s="9" customFormat="1" x14ac:dyDescent="0.2">
      <c r="A48" s="36">
        <v>1</v>
      </c>
      <c r="B48" s="37" t="s">
        <v>36</v>
      </c>
      <c r="C48" s="11" t="s">
        <v>12</v>
      </c>
      <c r="D48" s="14">
        <v>13907.33</v>
      </c>
      <c r="E48" s="14">
        <v>39555.199999999997</v>
      </c>
      <c r="F48" s="14">
        <v>28367.3</v>
      </c>
      <c r="G48" s="14">
        <v>8009.03</v>
      </c>
      <c r="H48" s="14">
        <v>571.12</v>
      </c>
      <c r="I48" s="14">
        <v>40.93</v>
      </c>
      <c r="J48" s="14">
        <v>0.22</v>
      </c>
      <c r="K48" s="14">
        <v>0</v>
      </c>
      <c r="L48" s="14">
        <v>-13582.61</v>
      </c>
      <c r="M48" s="10">
        <f t="shared" si="2"/>
        <v>76868.51999999999</v>
      </c>
    </row>
    <row r="49" spans="1:13" x14ac:dyDescent="0.2">
      <c r="A49" s="36"/>
      <c r="B49" s="37"/>
      <c r="C49" s="7" t="s">
        <v>13</v>
      </c>
      <c r="D49" s="15">
        <v>0.1</v>
      </c>
      <c r="E49" s="15">
        <v>2.2999999999999998</v>
      </c>
      <c r="F49" s="15">
        <v>12.5</v>
      </c>
      <c r="G49" s="15">
        <v>27.3</v>
      </c>
      <c r="H49" s="15">
        <v>16.2</v>
      </c>
      <c r="I49" s="15">
        <v>10.1</v>
      </c>
      <c r="J49" s="15">
        <v>0.7</v>
      </c>
      <c r="K49" s="15">
        <v>0.8</v>
      </c>
      <c r="L49" s="15">
        <v>30</v>
      </c>
      <c r="M49" s="8">
        <f t="shared" si="2"/>
        <v>100</v>
      </c>
    </row>
    <row r="50" spans="1:13" x14ac:dyDescent="0.2">
      <c r="A50" s="36">
        <v>3</v>
      </c>
      <c r="B50" s="37" t="s">
        <v>37</v>
      </c>
      <c r="C50" s="11" t="s">
        <v>12</v>
      </c>
      <c r="D50" s="5" t="s">
        <v>18</v>
      </c>
      <c r="E50" s="14">
        <v>2708.96</v>
      </c>
      <c r="F50" s="14">
        <v>1418.28</v>
      </c>
      <c r="G50" s="14">
        <v>185.89</v>
      </c>
      <c r="H50" s="14">
        <v>21.22</v>
      </c>
      <c r="I50" s="14">
        <v>1.85</v>
      </c>
      <c r="J50" s="14">
        <v>0.01</v>
      </c>
      <c r="K50" s="14">
        <v>0</v>
      </c>
      <c r="L50" s="14">
        <v>-506.4</v>
      </c>
      <c r="M50" s="10">
        <f t="shared" si="2"/>
        <v>3829.8100000000009</v>
      </c>
    </row>
    <row r="51" spans="1:13" x14ac:dyDescent="0.2">
      <c r="A51" s="36"/>
      <c r="B51" s="37"/>
      <c r="C51" s="7" t="s">
        <v>13</v>
      </c>
      <c r="D51" s="6" t="s">
        <v>18</v>
      </c>
      <c r="E51" s="15">
        <v>5.0999999999999996</v>
      </c>
      <c r="F51" s="15">
        <v>18.100000000000001</v>
      </c>
      <c r="G51" s="15">
        <v>22.2</v>
      </c>
      <c r="H51" s="15">
        <v>19.899999999999999</v>
      </c>
      <c r="I51" s="15">
        <v>18.5</v>
      </c>
      <c r="J51" s="15">
        <v>0.9</v>
      </c>
      <c r="K51" s="15">
        <v>0.5</v>
      </c>
      <c r="L51" s="15">
        <v>14.8</v>
      </c>
      <c r="M51" s="8">
        <f t="shared" si="2"/>
        <v>100.00000000000001</v>
      </c>
    </row>
    <row r="52" spans="1:13" ht="12.75" customHeight="1" x14ac:dyDescent="0.2">
      <c r="A52" s="38" t="s">
        <v>38</v>
      </c>
      <c r="B52" s="39"/>
      <c r="C52" s="31" t="s">
        <v>12</v>
      </c>
      <c r="D52" s="30">
        <f>D54+D56+D58</f>
        <v>128410.04</v>
      </c>
      <c r="E52" s="30">
        <f t="shared" ref="E52:L52" si="5">E54+E56+E58</f>
        <v>78161.119999999995</v>
      </c>
      <c r="F52" s="30">
        <f t="shared" si="5"/>
        <v>52337.929999999993</v>
      </c>
      <c r="G52" s="30">
        <f t="shared" si="5"/>
        <v>13725.09</v>
      </c>
      <c r="H52" s="30">
        <f t="shared" si="5"/>
        <v>707.65</v>
      </c>
      <c r="I52" s="30">
        <f t="shared" si="5"/>
        <v>43.620000000000005</v>
      </c>
      <c r="J52" s="30">
        <f t="shared" si="5"/>
        <v>0.29000000000000004</v>
      </c>
      <c r="K52" s="30">
        <f t="shared" si="5"/>
        <v>0</v>
      </c>
      <c r="L52" s="30">
        <f t="shared" si="5"/>
        <v>-30120.43</v>
      </c>
      <c r="M52" s="30">
        <f t="shared" si="2"/>
        <v>243265.31</v>
      </c>
    </row>
    <row r="53" spans="1:13" s="9" customFormat="1" x14ac:dyDescent="0.2">
      <c r="A53" s="40"/>
      <c r="B53" s="41"/>
      <c r="C53" s="31" t="s">
        <v>13</v>
      </c>
      <c r="D53" s="32">
        <v>0.3</v>
      </c>
      <c r="E53" s="32">
        <v>3.2</v>
      </c>
      <c r="F53" s="32">
        <v>17.8</v>
      </c>
      <c r="G53" s="32">
        <v>39</v>
      </c>
      <c r="H53" s="32">
        <v>15.7</v>
      </c>
      <c r="I53" s="32">
        <v>9.1</v>
      </c>
      <c r="J53" s="32">
        <v>0.8</v>
      </c>
      <c r="K53" s="32">
        <v>1.4</v>
      </c>
      <c r="L53" s="32">
        <v>12.7</v>
      </c>
      <c r="M53" s="32">
        <f t="shared" si="2"/>
        <v>100</v>
      </c>
    </row>
    <row r="54" spans="1:13" s="9" customFormat="1" x14ac:dyDescent="0.2">
      <c r="A54" s="36">
        <v>41</v>
      </c>
      <c r="B54" s="37" t="s">
        <v>39</v>
      </c>
      <c r="C54" s="11" t="s">
        <v>12</v>
      </c>
      <c r="D54" s="14">
        <v>18082.12</v>
      </c>
      <c r="E54" s="14">
        <v>27003.31</v>
      </c>
      <c r="F54" s="14">
        <v>19163.919999999998</v>
      </c>
      <c r="G54" s="14">
        <v>4430.8999999999996</v>
      </c>
      <c r="H54" s="14">
        <v>237.14</v>
      </c>
      <c r="I54" s="14">
        <v>18.89</v>
      </c>
      <c r="J54" s="14">
        <v>0.11</v>
      </c>
      <c r="K54" s="14">
        <v>0</v>
      </c>
      <c r="L54" s="14">
        <v>-11668.8</v>
      </c>
      <c r="M54" s="10">
        <f t="shared" si="2"/>
        <v>57267.59</v>
      </c>
    </row>
    <row r="55" spans="1:13" x14ac:dyDescent="0.2">
      <c r="A55" s="36"/>
      <c r="B55" s="37"/>
      <c r="C55" s="7" t="s">
        <v>13</v>
      </c>
      <c r="D55" s="15">
        <v>0.2</v>
      </c>
      <c r="E55" s="15">
        <v>3.2</v>
      </c>
      <c r="F55" s="15">
        <v>18.2</v>
      </c>
      <c r="G55" s="15">
        <v>34.299999999999997</v>
      </c>
      <c r="H55" s="15">
        <v>14.2</v>
      </c>
      <c r="I55" s="15">
        <v>11</v>
      </c>
      <c r="J55" s="15">
        <v>0.8</v>
      </c>
      <c r="K55" s="15">
        <v>1.6</v>
      </c>
      <c r="L55" s="15">
        <v>16.5</v>
      </c>
      <c r="M55" s="8">
        <f t="shared" si="2"/>
        <v>99.999999999999986</v>
      </c>
    </row>
    <row r="56" spans="1:13" x14ac:dyDescent="0.2">
      <c r="A56" s="36">
        <v>42</v>
      </c>
      <c r="B56" s="37" t="s">
        <v>40</v>
      </c>
      <c r="C56" s="11" t="s">
        <v>12</v>
      </c>
      <c r="D56" s="14">
        <v>105996.67</v>
      </c>
      <c r="E56" s="14">
        <v>25890.74</v>
      </c>
      <c r="F56" s="14">
        <v>8083.87</v>
      </c>
      <c r="G56" s="14">
        <v>1443.4</v>
      </c>
      <c r="H56" s="14">
        <v>73.67</v>
      </c>
      <c r="I56" s="14">
        <v>3.64</v>
      </c>
      <c r="J56" s="14">
        <v>0.01</v>
      </c>
      <c r="K56" s="14">
        <v>0</v>
      </c>
      <c r="L56" s="14">
        <v>-8033.04</v>
      </c>
      <c r="M56" s="10">
        <f t="shared" si="2"/>
        <v>133458.96000000002</v>
      </c>
    </row>
    <row r="57" spans="1:13" x14ac:dyDescent="0.2">
      <c r="A57" s="36"/>
      <c r="B57" s="37"/>
      <c r="C57" s="7" t="s">
        <v>13</v>
      </c>
      <c r="D57" s="15">
        <v>1</v>
      </c>
      <c r="E57" s="15">
        <v>7.6</v>
      </c>
      <c r="F57" s="15">
        <v>20.3</v>
      </c>
      <c r="G57" s="15">
        <v>32.6</v>
      </c>
      <c r="H57" s="15">
        <v>13.9</v>
      </c>
      <c r="I57" s="15">
        <v>6.3</v>
      </c>
      <c r="J57" s="15">
        <v>0.4</v>
      </c>
      <c r="K57" s="15">
        <v>0.8</v>
      </c>
      <c r="L57" s="15">
        <v>17.100000000000001</v>
      </c>
      <c r="M57" s="8">
        <f t="shared" si="2"/>
        <v>100</v>
      </c>
    </row>
    <row r="58" spans="1:13" x14ac:dyDescent="0.2">
      <c r="A58" s="36">
        <v>43</v>
      </c>
      <c r="B58" s="37" t="s">
        <v>41</v>
      </c>
      <c r="C58" s="11" t="s">
        <v>12</v>
      </c>
      <c r="D58" s="14">
        <v>4331.25</v>
      </c>
      <c r="E58" s="14">
        <v>25267.07</v>
      </c>
      <c r="F58" s="14">
        <v>25090.14</v>
      </c>
      <c r="G58" s="14">
        <v>7850.79</v>
      </c>
      <c r="H58" s="14">
        <v>396.84</v>
      </c>
      <c r="I58" s="14">
        <v>21.09</v>
      </c>
      <c r="J58" s="14">
        <v>0.17</v>
      </c>
      <c r="K58" s="14">
        <v>0</v>
      </c>
      <c r="L58" s="14">
        <v>-10418.59</v>
      </c>
      <c r="M58" s="10">
        <f t="shared" si="2"/>
        <v>52538.759999999995</v>
      </c>
    </row>
    <row r="59" spans="1:13" x14ac:dyDescent="0.2">
      <c r="A59" s="36"/>
      <c r="B59" s="37"/>
      <c r="C59" s="7" t="s">
        <v>13</v>
      </c>
      <c r="D59" s="15">
        <v>0.1</v>
      </c>
      <c r="E59" s="15">
        <v>2.2000000000000002</v>
      </c>
      <c r="F59" s="15">
        <v>17</v>
      </c>
      <c r="G59" s="15">
        <v>43.8</v>
      </c>
      <c r="H59" s="15">
        <v>17.2</v>
      </c>
      <c r="I59" s="15">
        <v>8.4</v>
      </c>
      <c r="J59" s="15">
        <v>0.9</v>
      </c>
      <c r="K59" s="15">
        <v>1.4</v>
      </c>
      <c r="L59" s="15">
        <v>9</v>
      </c>
      <c r="M59" s="8">
        <f t="shared" si="2"/>
        <v>100.00000000000001</v>
      </c>
    </row>
    <row r="60" spans="1:13" ht="12.75" customHeight="1" x14ac:dyDescent="0.2">
      <c r="A60" s="38" t="s">
        <v>42</v>
      </c>
      <c r="B60" s="39"/>
      <c r="C60" s="31" t="s">
        <v>12</v>
      </c>
      <c r="D60" s="30">
        <v>122773.62</v>
      </c>
      <c r="E60" s="30">
        <f t="shared" ref="E60:H60" si="6">E62+E64+E66+E68+E70</f>
        <v>37615.130000000005</v>
      </c>
      <c r="F60" s="30">
        <f t="shared" si="6"/>
        <v>10067.16</v>
      </c>
      <c r="G60" s="30">
        <f t="shared" si="6"/>
        <v>2203.63</v>
      </c>
      <c r="H60" s="30">
        <f t="shared" si="6"/>
        <v>137.85000000000002</v>
      </c>
      <c r="I60" s="30">
        <v>9.0299999999999994</v>
      </c>
      <c r="J60" s="30">
        <v>4.0140000000000002E-2</v>
      </c>
      <c r="K60" s="30">
        <v>0</v>
      </c>
      <c r="L60" s="30">
        <f>L62+L64+L66+L68+L70</f>
        <v>-2881.0200000000004</v>
      </c>
      <c r="M60" s="30">
        <f t="shared" si="2"/>
        <v>169925.44014000002</v>
      </c>
    </row>
    <row r="61" spans="1:13" s="9" customFormat="1" x14ac:dyDescent="0.2">
      <c r="A61" s="40"/>
      <c r="B61" s="41"/>
      <c r="C61" s="31" t="s">
        <v>13</v>
      </c>
      <c r="D61" s="32">
        <v>0.9</v>
      </c>
      <c r="E61" s="32">
        <v>6.7</v>
      </c>
      <c r="F61" s="32">
        <v>19.600000000000001</v>
      </c>
      <c r="G61" s="32">
        <v>34.5</v>
      </c>
      <c r="H61" s="32">
        <v>17.2</v>
      </c>
      <c r="I61" s="32">
        <v>10.9</v>
      </c>
      <c r="J61" s="32">
        <v>0.5</v>
      </c>
      <c r="K61" s="32">
        <v>0.6</v>
      </c>
      <c r="L61" s="32">
        <v>9.1</v>
      </c>
      <c r="M61" s="32">
        <f t="shared" si="2"/>
        <v>100</v>
      </c>
    </row>
    <row r="62" spans="1:13" s="9" customFormat="1" x14ac:dyDescent="0.2">
      <c r="A62" s="36">
        <v>11</v>
      </c>
      <c r="B62" s="37" t="s">
        <v>43</v>
      </c>
      <c r="C62" s="11" t="s">
        <v>12</v>
      </c>
      <c r="D62" s="14">
        <v>107003.4</v>
      </c>
      <c r="E62" s="14">
        <v>6868.01</v>
      </c>
      <c r="F62" s="14">
        <v>592.73</v>
      </c>
      <c r="G62" s="14">
        <v>124.02</v>
      </c>
      <c r="H62" s="14">
        <v>8.9600000000000009</v>
      </c>
      <c r="I62" s="14">
        <v>0.78</v>
      </c>
      <c r="J62" s="14">
        <v>0.01</v>
      </c>
      <c r="K62" s="14">
        <v>0</v>
      </c>
      <c r="L62" s="14">
        <v>-20.58</v>
      </c>
      <c r="M62" s="10">
        <f t="shared" si="2"/>
        <v>114577.32999999999</v>
      </c>
    </row>
    <row r="63" spans="1:13" x14ac:dyDescent="0.2">
      <c r="A63" s="36"/>
      <c r="B63" s="37"/>
      <c r="C63" s="7" t="s">
        <v>13</v>
      </c>
      <c r="D63" s="15">
        <v>6.4</v>
      </c>
      <c r="E63" s="15">
        <v>12.8</v>
      </c>
      <c r="F63" s="15">
        <v>14.4</v>
      </c>
      <c r="G63" s="15">
        <v>25.6</v>
      </c>
      <c r="H63" s="15">
        <v>15.2</v>
      </c>
      <c r="I63" s="15">
        <v>12</v>
      </c>
      <c r="J63" s="15">
        <v>1.6</v>
      </c>
      <c r="K63" s="15">
        <v>0.8</v>
      </c>
      <c r="L63" s="15">
        <v>11.2</v>
      </c>
      <c r="M63" s="8">
        <f t="shared" si="2"/>
        <v>100</v>
      </c>
    </row>
    <row r="64" spans="1:13" x14ac:dyDescent="0.2">
      <c r="A64" s="36">
        <v>12</v>
      </c>
      <c r="B64" s="37" t="s">
        <v>44</v>
      </c>
      <c r="C64" s="11" t="s">
        <v>12</v>
      </c>
      <c r="D64" s="5" t="s">
        <v>18</v>
      </c>
      <c r="E64" s="14">
        <v>119.04</v>
      </c>
      <c r="F64" s="14">
        <v>28.36</v>
      </c>
      <c r="G64" s="14">
        <v>9.65</v>
      </c>
      <c r="H64" s="14">
        <v>0.22</v>
      </c>
      <c r="I64" s="5" t="s">
        <v>18</v>
      </c>
      <c r="J64" s="5" t="s">
        <v>18</v>
      </c>
      <c r="K64" s="5" t="s">
        <v>18</v>
      </c>
      <c r="L64" s="5">
        <v>-10.24</v>
      </c>
      <c r="M64" s="10">
        <f t="shared" si="2"/>
        <v>147.03</v>
      </c>
    </row>
    <row r="65" spans="1:13" x14ac:dyDescent="0.2">
      <c r="A65" s="36"/>
      <c r="B65" s="37"/>
      <c r="C65" s="7" t="s">
        <v>13</v>
      </c>
      <c r="D65" s="6" t="s">
        <v>18</v>
      </c>
      <c r="E65" s="15">
        <v>12.5</v>
      </c>
      <c r="F65" s="15">
        <v>12.5</v>
      </c>
      <c r="G65" s="15">
        <v>25</v>
      </c>
      <c r="H65" s="15">
        <v>12.5</v>
      </c>
      <c r="I65" s="6" t="s">
        <v>18</v>
      </c>
      <c r="J65" s="6" t="s">
        <v>18</v>
      </c>
      <c r="K65" s="6" t="s">
        <v>18</v>
      </c>
      <c r="L65" s="15">
        <v>37.5</v>
      </c>
      <c r="M65" s="8">
        <f>SUM(D65:L65)</f>
        <v>100</v>
      </c>
    </row>
    <row r="66" spans="1:13" x14ac:dyDescent="0.2">
      <c r="A66" s="36">
        <v>23</v>
      </c>
      <c r="B66" s="37" t="s">
        <v>45</v>
      </c>
      <c r="C66" s="11" t="s">
        <v>12</v>
      </c>
      <c r="D66" s="14">
        <v>11061.66</v>
      </c>
      <c r="E66" s="14">
        <v>14260.62</v>
      </c>
      <c r="F66" s="14">
        <v>3371.49</v>
      </c>
      <c r="G66" s="14">
        <v>440.61</v>
      </c>
      <c r="H66" s="14">
        <v>25.79</v>
      </c>
      <c r="I66" s="14">
        <v>1.8</v>
      </c>
      <c r="J66" s="14">
        <v>0.01</v>
      </c>
      <c r="K66" s="14">
        <v>0</v>
      </c>
      <c r="L66" s="14">
        <v>-1642.42</v>
      </c>
      <c r="M66" s="10">
        <f t="shared" si="2"/>
        <v>27519.559999999998</v>
      </c>
    </row>
    <row r="67" spans="1:13" x14ac:dyDescent="0.2">
      <c r="A67" s="36"/>
      <c r="B67" s="37"/>
      <c r="C67" s="7" t="s">
        <v>13</v>
      </c>
      <c r="D67" s="15">
        <v>1</v>
      </c>
      <c r="E67" s="15">
        <v>9.9</v>
      </c>
      <c r="F67" s="15">
        <v>26.1</v>
      </c>
      <c r="G67" s="15">
        <v>30.5</v>
      </c>
      <c r="H67" s="15">
        <v>14.4</v>
      </c>
      <c r="I67" s="15">
        <v>8.9</v>
      </c>
      <c r="J67" s="15">
        <v>0.3</v>
      </c>
      <c r="K67" s="15">
        <v>0.8</v>
      </c>
      <c r="L67" s="15">
        <v>8.1</v>
      </c>
      <c r="M67" s="8">
        <f t="shared" si="2"/>
        <v>100</v>
      </c>
    </row>
    <row r="68" spans="1:13" x14ac:dyDescent="0.2">
      <c r="A68" s="36">
        <v>31</v>
      </c>
      <c r="B68" s="37" t="s">
        <v>46</v>
      </c>
      <c r="C68" s="11" t="s">
        <v>12</v>
      </c>
      <c r="D68" s="14">
        <v>4708.5600000000004</v>
      </c>
      <c r="E68" s="14">
        <v>10214.280000000001</v>
      </c>
      <c r="F68" s="14">
        <v>4557.7299999999996</v>
      </c>
      <c r="G68" s="14">
        <v>1024.45</v>
      </c>
      <c r="H68" s="14">
        <v>59.27</v>
      </c>
      <c r="I68" s="14">
        <v>3.52</v>
      </c>
      <c r="J68" s="17">
        <v>1.3999999999999999E-4</v>
      </c>
      <c r="K68" s="14">
        <v>0</v>
      </c>
      <c r="L68" s="14">
        <v>-944.44</v>
      </c>
      <c r="M68" s="10">
        <f t="shared" si="2"/>
        <v>19623.370140000003</v>
      </c>
    </row>
    <row r="69" spans="1:13" x14ac:dyDescent="0.2">
      <c r="A69" s="36"/>
      <c r="B69" s="37"/>
      <c r="C69" s="7" t="s">
        <v>13</v>
      </c>
      <c r="D69" s="15">
        <v>0.4</v>
      </c>
      <c r="E69" s="15">
        <v>5.3</v>
      </c>
      <c r="F69" s="15">
        <v>21.9</v>
      </c>
      <c r="G69" s="15">
        <v>37.700000000000003</v>
      </c>
      <c r="H69" s="15">
        <v>16.399999999999999</v>
      </c>
      <c r="I69" s="15">
        <v>10</v>
      </c>
      <c r="J69" s="15">
        <v>0.1</v>
      </c>
      <c r="K69" s="15">
        <v>0.9</v>
      </c>
      <c r="L69" s="15">
        <v>7.3</v>
      </c>
      <c r="M69" s="8">
        <f t="shared" si="2"/>
        <v>99.999999999999986</v>
      </c>
    </row>
    <row r="70" spans="1:13" x14ac:dyDescent="0.2">
      <c r="A70" s="36">
        <v>32</v>
      </c>
      <c r="B70" s="37" t="s">
        <v>47</v>
      </c>
      <c r="C70" s="11" t="s">
        <v>12</v>
      </c>
      <c r="D70" s="5" t="s">
        <v>18</v>
      </c>
      <c r="E70" s="14">
        <v>6153.18</v>
      </c>
      <c r="F70" s="14">
        <v>1516.85</v>
      </c>
      <c r="G70" s="14">
        <v>604.9</v>
      </c>
      <c r="H70" s="14">
        <v>43.61</v>
      </c>
      <c r="I70" s="14">
        <v>2.93</v>
      </c>
      <c r="J70" s="14">
        <v>0.02</v>
      </c>
      <c r="K70" s="5" t="s">
        <v>18</v>
      </c>
      <c r="L70" s="5">
        <v>-263.33999999999997</v>
      </c>
      <c r="M70" s="10">
        <f t="shared" si="2"/>
        <v>8058.1500000000015</v>
      </c>
    </row>
    <row r="71" spans="1:13" x14ac:dyDescent="0.2">
      <c r="A71" s="36"/>
      <c r="B71" s="37"/>
      <c r="C71" s="7" t="s">
        <v>13</v>
      </c>
      <c r="D71" s="6" t="s">
        <v>18</v>
      </c>
      <c r="E71" s="15">
        <v>4.2</v>
      </c>
      <c r="F71" s="15">
        <v>11.7</v>
      </c>
      <c r="G71" s="15">
        <v>35.4</v>
      </c>
      <c r="H71" s="15">
        <v>21.7</v>
      </c>
      <c r="I71" s="15">
        <v>14.2</v>
      </c>
      <c r="J71" s="15">
        <v>0.9</v>
      </c>
      <c r="K71" s="6" t="s">
        <v>18</v>
      </c>
      <c r="L71" s="6">
        <v>11.9</v>
      </c>
      <c r="M71" s="8">
        <f t="shared" si="2"/>
        <v>100.00000000000001</v>
      </c>
    </row>
    <row r="72" spans="1:13" ht="12.75" customHeight="1" x14ac:dyDescent="0.2">
      <c r="A72" s="38" t="s">
        <v>48</v>
      </c>
      <c r="B72" s="39"/>
      <c r="C72" s="31" t="s">
        <v>12</v>
      </c>
      <c r="D72" s="30">
        <v>28947</v>
      </c>
      <c r="E72" s="30">
        <v>35526.21</v>
      </c>
      <c r="F72" s="30">
        <v>23871.62</v>
      </c>
      <c r="G72" s="30">
        <v>3834.87</v>
      </c>
      <c r="H72" s="30">
        <v>208.25</v>
      </c>
      <c r="I72" s="30">
        <v>14.83</v>
      </c>
      <c r="J72" s="30">
        <v>0.15</v>
      </c>
      <c r="K72" s="30">
        <v>0</v>
      </c>
      <c r="L72" s="30">
        <v>-272.89</v>
      </c>
      <c r="M72" s="30">
        <f t="shared" si="2"/>
        <v>92130.04</v>
      </c>
    </row>
    <row r="73" spans="1:13" s="9" customFormat="1" x14ac:dyDescent="0.2">
      <c r="A73" s="40"/>
      <c r="B73" s="41"/>
      <c r="C73" s="31" t="s">
        <v>13</v>
      </c>
      <c r="D73" s="32">
        <v>0.3</v>
      </c>
      <c r="E73" s="32">
        <v>5</v>
      </c>
      <c r="F73" s="32">
        <v>27</v>
      </c>
      <c r="G73" s="32">
        <v>34.5</v>
      </c>
      <c r="H73" s="32">
        <v>15.4</v>
      </c>
      <c r="I73" s="32">
        <v>10.4</v>
      </c>
      <c r="J73" s="32">
        <v>1.3</v>
      </c>
      <c r="K73" s="32">
        <v>1.3</v>
      </c>
      <c r="L73" s="32">
        <v>4.8</v>
      </c>
      <c r="M73" s="32">
        <f t="shared" si="2"/>
        <v>100</v>
      </c>
    </row>
    <row r="74" spans="1:13" s="9" customFormat="1" x14ac:dyDescent="0.2">
      <c r="A74" s="36">
        <v>56</v>
      </c>
      <c r="B74" s="37" t="s">
        <v>49</v>
      </c>
      <c r="C74" s="11" t="s">
        <v>12</v>
      </c>
      <c r="D74" s="14">
        <v>28947</v>
      </c>
      <c r="E74" s="14">
        <v>35526.21</v>
      </c>
      <c r="F74" s="14">
        <v>23871.62</v>
      </c>
      <c r="G74" s="14">
        <v>3834.87</v>
      </c>
      <c r="H74" s="14">
        <v>208.25</v>
      </c>
      <c r="I74" s="14">
        <v>14.83</v>
      </c>
      <c r="J74" s="14">
        <v>0.15</v>
      </c>
      <c r="K74" s="14">
        <v>0</v>
      </c>
      <c r="L74" s="14">
        <v>-272.89</v>
      </c>
      <c r="M74" s="10">
        <f t="shared" si="2"/>
        <v>92130.04</v>
      </c>
    </row>
    <row r="75" spans="1:13" x14ac:dyDescent="0.2">
      <c r="A75" s="36"/>
      <c r="B75" s="37"/>
      <c r="C75" s="7" t="s">
        <v>13</v>
      </c>
      <c r="D75" s="15">
        <v>0.3</v>
      </c>
      <c r="E75" s="15">
        <v>5</v>
      </c>
      <c r="F75" s="15">
        <v>27</v>
      </c>
      <c r="G75" s="15">
        <v>34.5</v>
      </c>
      <c r="H75" s="15">
        <v>15.4</v>
      </c>
      <c r="I75" s="15">
        <v>10.4</v>
      </c>
      <c r="J75" s="15">
        <v>1.3</v>
      </c>
      <c r="K75" s="15">
        <v>1.3</v>
      </c>
      <c r="L75" s="15">
        <v>4.8</v>
      </c>
      <c r="M75" s="8">
        <f t="shared" si="2"/>
        <v>100</v>
      </c>
    </row>
    <row r="76" spans="1:13" ht="12.75" customHeight="1" x14ac:dyDescent="0.2">
      <c r="A76" s="38" t="s">
        <v>50</v>
      </c>
      <c r="B76" s="39"/>
      <c r="C76" s="31" t="s">
        <v>12</v>
      </c>
      <c r="D76" s="30">
        <v>278187.44</v>
      </c>
      <c r="E76" s="30">
        <v>26724.45</v>
      </c>
      <c r="F76" s="30">
        <v>7404.73</v>
      </c>
      <c r="G76" s="30">
        <v>495.86</v>
      </c>
      <c r="H76" s="30">
        <v>13.38</v>
      </c>
      <c r="I76" s="30">
        <v>6.81</v>
      </c>
      <c r="J76" s="30">
        <v>0.02</v>
      </c>
      <c r="K76" s="30">
        <v>0</v>
      </c>
      <c r="L76" s="30">
        <v>-29092.29</v>
      </c>
      <c r="M76" s="30">
        <f t="shared" si="2"/>
        <v>283740.40000000002</v>
      </c>
    </row>
    <row r="77" spans="1:13" s="9" customFormat="1" x14ac:dyDescent="0.2">
      <c r="A77" s="40"/>
      <c r="B77" s="41"/>
      <c r="C77" s="31" t="s">
        <v>13</v>
      </c>
      <c r="D77" s="32">
        <v>1.8</v>
      </c>
      <c r="E77" s="32">
        <v>16.399999999999999</v>
      </c>
      <c r="F77" s="32">
        <v>28.7</v>
      </c>
      <c r="G77" s="32">
        <v>15.8</v>
      </c>
      <c r="H77" s="32">
        <v>4.9000000000000004</v>
      </c>
      <c r="I77" s="32">
        <v>19.600000000000001</v>
      </c>
      <c r="J77" s="32">
        <v>0.6</v>
      </c>
      <c r="K77" s="32">
        <v>0.8</v>
      </c>
      <c r="L77" s="32">
        <v>11.4</v>
      </c>
      <c r="M77" s="32">
        <f t="shared" si="2"/>
        <v>100.00000000000001</v>
      </c>
    </row>
    <row r="78" spans="1:13" s="9" customFormat="1" x14ac:dyDescent="0.2">
      <c r="A78" s="36">
        <v>35</v>
      </c>
      <c r="B78" s="37" t="s">
        <v>51</v>
      </c>
      <c r="C78" s="11" t="s">
        <v>12</v>
      </c>
      <c r="D78" s="14">
        <v>278187.44</v>
      </c>
      <c r="E78" s="14">
        <v>26724.45</v>
      </c>
      <c r="F78" s="14">
        <v>7404.73</v>
      </c>
      <c r="G78" s="14">
        <v>495.86</v>
      </c>
      <c r="H78" s="14">
        <v>13.38</v>
      </c>
      <c r="I78" s="14">
        <v>6.81</v>
      </c>
      <c r="J78" s="14">
        <v>0.02</v>
      </c>
      <c r="K78" s="14">
        <v>0</v>
      </c>
      <c r="L78" s="14">
        <v>-29092.29</v>
      </c>
      <c r="M78" s="10">
        <f t="shared" si="2"/>
        <v>283740.40000000002</v>
      </c>
    </row>
    <row r="79" spans="1:13" x14ac:dyDescent="0.2">
      <c r="A79" s="36"/>
      <c r="B79" s="37"/>
      <c r="C79" s="7" t="s">
        <v>13</v>
      </c>
      <c r="D79" s="15">
        <v>1.8</v>
      </c>
      <c r="E79" s="15">
        <v>16.399999999999999</v>
      </c>
      <c r="F79" s="15">
        <v>28.7</v>
      </c>
      <c r="G79" s="15">
        <v>15.8</v>
      </c>
      <c r="H79" s="15">
        <v>4.9000000000000004</v>
      </c>
      <c r="I79" s="15">
        <v>19.600000000000001</v>
      </c>
      <c r="J79" s="15">
        <v>0.6</v>
      </c>
      <c r="K79" s="15">
        <v>0.8</v>
      </c>
      <c r="L79" s="15">
        <v>11.4</v>
      </c>
      <c r="M79" s="8">
        <f t="shared" si="2"/>
        <v>100.00000000000001</v>
      </c>
    </row>
    <row r="80" spans="1:13" ht="12.75" customHeight="1" x14ac:dyDescent="0.2">
      <c r="A80" s="38" t="s">
        <v>52</v>
      </c>
      <c r="B80" s="39"/>
      <c r="C80" s="31" t="s">
        <v>12</v>
      </c>
      <c r="D80" s="30">
        <f>D82+D84+D86</f>
        <v>187064.97999999998</v>
      </c>
      <c r="E80" s="30">
        <f t="shared" ref="E80:L80" si="7">E82+E84+E86</f>
        <v>35598.58</v>
      </c>
      <c r="F80" s="30">
        <f t="shared" si="7"/>
        <v>10668.99</v>
      </c>
      <c r="G80" s="30">
        <f t="shared" si="7"/>
        <v>1868.68</v>
      </c>
      <c r="H80" s="30">
        <f t="shared" si="7"/>
        <v>116.43</v>
      </c>
      <c r="I80" s="30">
        <f t="shared" si="7"/>
        <v>14.950000000000001</v>
      </c>
      <c r="J80" s="30">
        <v>0.06</v>
      </c>
      <c r="K80" s="30">
        <v>0</v>
      </c>
      <c r="L80" s="30">
        <f t="shared" si="7"/>
        <v>-3473.41</v>
      </c>
      <c r="M80" s="30">
        <f t="shared" si="2"/>
        <v>231859.25999999998</v>
      </c>
    </row>
    <row r="81" spans="1:13" s="9" customFormat="1" x14ac:dyDescent="0.2">
      <c r="A81" s="40"/>
      <c r="B81" s="41"/>
      <c r="C81" s="31" t="s">
        <v>13</v>
      </c>
      <c r="D81" s="32">
        <v>2.5</v>
      </c>
      <c r="E81" s="32">
        <v>7.1</v>
      </c>
      <c r="F81" s="32">
        <v>19.100000000000001</v>
      </c>
      <c r="G81" s="32">
        <v>28.9</v>
      </c>
      <c r="H81" s="32">
        <v>15.4</v>
      </c>
      <c r="I81" s="32">
        <v>17.3</v>
      </c>
      <c r="J81" s="32">
        <v>0.9</v>
      </c>
      <c r="K81" s="32">
        <v>0.7</v>
      </c>
      <c r="L81" s="32">
        <v>8.1</v>
      </c>
      <c r="M81" s="32">
        <f t="shared" si="2"/>
        <v>100</v>
      </c>
    </row>
    <row r="82" spans="1:13" s="9" customFormat="1" x14ac:dyDescent="0.2">
      <c r="A82" s="36">
        <v>64</v>
      </c>
      <c r="B82" s="37" t="s">
        <v>53</v>
      </c>
      <c r="C82" s="11" t="s">
        <v>12</v>
      </c>
      <c r="D82" s="14">
        <v>154116</v>
      </c>
      <c r="E82" s="14">
        <v>17908.98</v>
      </c>
      <c r="F82" s="14">
        <v>6904.48</v>
      </c>
      <c r="G82" s="14">
        <v>1101.3900000000001</v>
      </c>
      <c r="H82" s="14">
        <v>70.900000000000006</v>
      </c>
      <c r="I82" s="14">
        <v>11.39</v>
      </c>
      <c r="J82" s="14">
        <v>0.04</v>
      </c>
      <c r="K82" s="14">
        <v>0</v>
      </c>
      <c r="L82" s="14">
        <v>-818.21</v>
      </c>
      <c r="M82" s="10">
        <f t="shared" ref="M82:M145" si="8">SUM(D82:L82)</f>
        <v>179294.97000000006</v>
      </c>
    </row>
    <row r="83" spans="1:13" x14ac:dyDescent="0.2">
      <c r="A83" s="36"/>
      <c r="B83" s="37"/>
      <c r="C83" s="7" t="s">
        <v>13</v>
      </c>
      <c r="D83" s="15">
        <v>2.8</v>
      </c>
      <c r="E83" s="15">
        <v>5.9</v>
      </c>
      <c r="F83" s="15">
        <v>19.399999999999999</v>
      </c>
      <c r="G83" s="15">
        <v>25.5</v>
      </c>
      <c r="H83" s="15">
        <v>15.1</v>
      </c>
      <c r="I83" s="15">
        <v>21.2</v>
      </c>
      <c r="J83" s="15">
        <v>1</v>
      </c>
      <c r="K83" s="15">
        <v>0.5</v>
      </c>
      <c r="L83" s="15">
        <v>8.6</v>
      </c>
      <c r="M83" s="8">
        <f t="shared" si="8"/>
        <v>99.999999999999986</v>
      </c>
    </row>
    <row r="84" spans="1:13" x14ac:dyDescent="0.2">
      <c r="A84" s="36">
        <v>65</v>
      </c>
      <c r="B84" s="37" t="s">
        <v>54</v>
      </c>
      <c r="C84" s="11" t="s">
        <v>12</v>
      </c>
      <c r="D84" s="14">
        <v>17829.43</v>
      </c>
      <c r="E84" s="14">
        <v>6348</v>
      </c>
      <c r="F84" s="14">
        <v>69.33</v>
      </c>
      <c r="G84" s="14">
        <v>41.59</v>
      </c>
      <c r="H84" s="14">
        <v>3.62</v>
      </c>
      <c r="I84" s="14">
        <v>0.22</v>
      </c>
      <c r="J84" s="5" t="s">
        <v>18</v>
      </c>
      <c r="K84" s="5" t="s">
        <v>18</v>
      </c>
      <c r="L84" s="5">
        <v>-2.71</v>
      </c>
      <c r="M84" s="10">
        <f t="shared" si="8"/>
        <v>24289.480000000003</v>
      </c>
    </row>
    <row r="85" spans="1:13" x14ac:dyDescent="0.2">
      <c r="A85" s="36"/>
      <c r="B85" s="37"/>
      <c r="C85" s="7" t="s">
        <v>13</v>
      </c>
      <c r="D85" s="15">
        <v>16.7</v>
      </c>
      <c r="E85" s="15">
        <v>35.4</v>
      </c>
      <c r="F85" s="15">
        <v>4.2</v>
      </c>
      <c r="G85" s="15">
        <v>16.600000000000001</v>
      </c>
      <c r="H85" s="15">
        <v>14.6</v>
      </c>
      <c r="I85" s="15">
        <v>8.3000000000000007</v>
      </c>
      <c r="J85" s="6" t="s">
        <v>18</v>
      </c>
      <c r="K85" s="6" t="s">
        <v>18</v>
      </c>
      <c r="L85" s="6">
        <v>4.2</v>
      </c>
      <c r="M85" s="8">
        <f t="shared" si="8"/>
        <v>100</v>
      </c>
    </row>
    <row r="86" spans="1:13" x14ac:dyDescent="0.2">
      <c r="A86" s="36">
        <v>66</v>
      </c>
      <c r="B86" s="37" t="s">
        <v>55</v>
      </c>
      <c r="C86" s="11" t="s">
        <v>12</v>
      </c>
      <c r="D86" s="14">
        <v>15119.55</v>
      </c>
      <c r="E86" s="14">
        <v>11341.6</v>
      </c>
      <c r="F86" s="14">
        <v>3695.18</v>
      </c>
      <c r="G86" s="14">
        <v>725.7</v>
      </c>
      <c r="H86" s="14">
        <v>41.91</v>
      </c>
      <c r="I86" s="14">
        <v>3.34</v>
      </c>
      <c r="J86" s="14">
        <v>0.02</v>
      </c>
      <c r="K86" s="14">
        <v>0</v>
      </c>
      <c r="L86" s="14">
        <v>-2652.49</v>
      </c>
      <c r="M86" s="10">
        <f t="shared" si="8"/>
        <v>28274.810000000005</v>
      </c>
    </row>
    <row r="87" spans="1:13" x14ac:dyDescent="0.2">
      <c r="A87" s="36"/>
      <c r="B87" s="37"/>
      <c r="C87" s="7" t="s">
        <v>13</v>
      </c>
      <c r="D87" s="15">
        <v>0.7</v>
      </c>
      <c r="E87" s="15">
        <v>7</v>
      </c>
      <c r="F87" s="15">
        <v>19.7</v>
      </c>
      <c r="G87" s="15">
        <v>36.299999999999997</v>
      </c>
      <c r="H87" s="15">
        <v>16.2</v>
      </c>
      <c r="I87" s="15">
        <v>10.9</v>
      </c>
      <c r="J87" s="15">
        <v>0.7</v>
      </c>
      <c r="K87" s="15">
        <v>1.1000000000000001</v>
      </c>
      <c r="L87" s="15">
        <v>7.4</v>
      </c>
      <c r="M87" s="8">
        <f t="shared" si="8"/>
        <v>100</v>
      </c>
    </row>
    <row r="88" spans="1:13" ht="12.75" customHeight="1" x14ac:dyDescent="0.2">
      <c r="A88" s="38" t="s">
        <v>56</v>
      </c>
      <c r="B88" s="39"/>
      <c r="C88" s="31" t="s">
        <v>12</v>
      </c>
      <c r="D88" s="30">
        <v>2190.0700000000002</v>
      </c>
      <c r="E88" s="30">
        <v>14884.717000000001</v>
      </c>
      <c r="F88" s="30">
        <v>2653.3069999999998</v>
      </c>
      <c r="G88" s="30">
        <v>218.67</v>
      </c>
      <c r="H88" s="30">
        <v>13.658000000000001</v>
      </c>
      <c r="I88" s="30">
        <v>2.4780000000000002</v>
      </c>
      <c r="J88" s="30">
        <v>4.0000000000000001E-3</v>
      </c>
      <c r="K88" s="30">
        <v>0</v>
      </c>
      <c r="L88" s="30">
        <v>-1337.76</v>
      </c>
      <c r="M88" s="30">
        <f t="shared" si="8"/>
        <v>18625.144</v>
      </c>
    </row>
    <row r="89" spans="1:13" s="9" customFormat="1" x14ac:dyDescent="0.2">
      <c r="A89" s="40"/>
      <c r="B89" s="41"/>
      <c r="C89" s="31" t="s">
        <v>13</v>
      </c>
      <c r="D89" s="32">
        <v>0.7</v>
      </c>
      <c r="E89" s="32">
        <v>14.3</v>
      </c>
      <c r="F89" s="32">
        <v>24.8</v>
      </c>
      <c r="G89" s="32">
        <v>18.2</v>
      </c>
      <c r="H89" s="32">
        <v>10.8</v>
      </c>
      <c r="I89" s="32">
        <v>16.8</v>
      </c>
      <c r="J89" s="32">
        <v>0.4</v>
      </c>
      <c r="K89" s="32">
        <v>1.1000000000000001</v>
      </c>
      <c r="L89" s="32">
        <v>12.9</v>
      </c>
      <c r="M89" s="32">
        <f t="shared" si="8"/>
        <v>100</v>
      </c>
    </row>
    <row r="90" spans="1:13" s="9" customFormat="1" x14ac:dyDescent="0.2">
      <c r="A90" s="36">
        <v>5</v>
      </c>
      <c r="B90" s="37" t="s">
        <v>57</v>
      </c>
      <c r="C90" s="11" t="s">
        <v>12</v>
      </c>
      <c r="D90" s="10" t="s">
        <v>18</v>
      </c>
      <c r="E90" s="10" t="s">
        <v>18</v>
      </c>
      <c r="F90" s="14">
        <v>11.27</v>
      </c>
      <c r="G90" s="14">
        <v>12.76</v>
      </c>
      <c r="H90" s="10" t="s">
        <v>18</v>
      </c>
      <c r="I90" s="10" t="s">
        <v>18</v>
      </c>
      <c r="J90" s="10" t="s">
        <v>18</v>
      </c>
      <c r="K90" s="10" t="s">
        <v>18</v>
      </c>
      <c r="L90" s="10" t="s">
        <v>18</v>
      </c>
      <c r="M90" s="10">
        <f t="shared" si="8"/>
        <v>24.03</v>
      </c>
    </row>
    <row r="91" spans="1:13" x14ac:dyDescent="0.2">
      <c r="A91" s="36"/>
      <c r="B91" s="37"/>
      <c r="C91" s="7" t="s">
        <v>13</v>
      </c>
      <c r="D91" s="6" t="s">
        <v>18</v>
      </c>
      <c r="E91" s="6" t="s">
        <v>18</v>
      </c>
      <c r="F91" s="15">
        <v>33.299999999999997</v>
      </c>
      <c r="G91" s="15">
        <v>66.7</v>
      </c>
      <c r="H91" s="6" t="s">
        <v>18</v>
      </c>
      <c r="I91" s="6" t="s">
        <v>18</v>
      </c>
      <c r="J91" s="6" t="s">
        <v>18</v>
      </c>
      <c r="K91" s="6" t="s">
        <v>18</v>
      </c>
      <c r="L91" s="6" t="s">
        <v>18</v>
      </c>
      <c r="M91" s="8">
        <f t="shared" si="8"/>
        <v>100</v>
      </c>
    </row>
    <row r="92" spans="1:13" x14ac:dyDescent="0.2">
      <c r="A92" s="36">
        <v>6</v>
      </c>
      <c r="B92" s="37" t="s">
        <v>58</v>
      </c>
      <c r="C92" s="11" t="s">
        <v>12</v>
      </c>
      <c r="D92" s="5" t="s">
        <v>18</v>
      </c>
      <c r="E92" s="5" t="s">
        <v>18</v>
      </c>
      <c r="F92" s="14">
        <v>0.05</v>
      </c>
      <c r="G92" s="5" t="s">
        <v>18</v>
      </c>
      <c r="H92" s="5" t="s">
        <v>18</v>
      </c>
      <c r="I92" s="5" t="s">
        <v>18</v>
      </c>
      <c r="J92" s="5" t="s">
        <v>18</v>
      </c>
      <c r="K92" s="5" t="s">
        <v>18</v>
      </c>
      <c r="L92" s="5" t="s">
        <v>18</v>
      </c>
      <c r="M92" s="10">
        <f t="shared" si="8"/>
        <v>0.05</v>
      </c>
    </row>
    <row r="93" spans="1:13" x14ac:dyDescent="0.2">
      <c r="A93" s="36"/>
      <c r="B93" s="37"/>
      <c r="C93" s="7" t="s">
        <v>13</v>
      </c>
      <c r="D93" s="6" t="s">
        <v>18</v>
      </c>
      <c r="E93" s="6" t="s">
        <v>18</v>
      </c>
      <c r="F93" s="6">
        <v>100</v>
      </c>
      <c r="G93" s="6" t="s">
        <v>18</v>
      </c>
      <c r="H93" s="6" t="s">
        <v>18</v>
      </c>
      <c r="I93" s="6" t="s">
        <v>18</v>
      </c>
      <c r="J93" s="6" t="s">
        <v>18</v>
      </c>
      <c r="K93" s="6" t="s">
        <v>18</v>
      </c>
      <c r="L93" s="6" t="s">
        <v>18</v>
      </c>
      <c r="M93" s="8">
        <f t="shared" si="8"/>
        <v>100</v>
      </c>
    </row>
    <row r="94" spans="1:13" x14ac:dyDescent="0.2">
      <c r="A94" s="36">
        <v>7</v>
      </c>
      <c r="B94" s="37" t="s">
        <v>59</v>
      </c>
      <c r="C94" s="11" t="s">
        <v>12</v>
      </c>
      <c r="D94" s="5" t="s">
        <v>18</v>
      </c>
      <c r="E94" s="5" t="s">
        <v>18</v>
      </c>
      <c r="F94" s="5" t="s">
        <v>18</v>
      </c>
      <c r="G94" s="5" t="s">
        <v>18</v>
      </c>
      <c r="H94" s="5" t="s">
        <v>18</v>
      </c>
      <c r="I94" s="5" t="s">
        <v>18</v>
      </c>
      <c r="J94" s="5" t="s">
        <v>18</v>
      </c>
      <c r="K94" s="5" t="s">
        <v>18</v>
      </c>
      <c r="L94" s="5" t="s">
        <v>18</v>
      </c>
      <c r="M94" s="5" t="s">
        <v>18</v>
      </c>
    </row>
    <row r="95" spans="1:13" x14ac:dyDescent="0.2">
      <c r="A95" s="36"/>
      <c r="B95" s="37"/>
      <c r="C95" s="7" t="s">
        <v>13</v>
      </c>
      <c r="D95" s="6" t="s">
        <v>18</v>
      </c>
      <c r="E95" s="6" t="s">
        <v>18</v>
      </c>
      <c r="F95" s="6" t="s">
        <v>18</v>
      </c>
      <c r="G95" s="6" t="s">
        <v>18</v>
      </c>
      <c r="H95" s="6" t="s">
        <v>18</v>
      </c>
      <c r="I95" s="6" t="s">
        <v>18</v>
      </c>
      <c r="J95" s="6" t="s">
        <v>18</v>
      </c>
      <c r="K95" s="6" t="s">
        <v>18</v>
      </c>
      <c r="L95" s="6" t="s">
        <v>18</v>
      </c>
      <c r="M95" s="6" t="s">
        <v>18</v>
      </c>
    </row>
    <row r="96" spans="1:13" x14ac:dyDescent="0.2">
      <c r="A96" s="36">
        <v>8</v>
      </c>
      <c r="B96" s="37" t="s">
        <v>60</v>
      </c>
      <c r="C96" s="11" t="s">
        <v>12</v>
      </c>
      <c r="D96" s="14">
        <v>2190.0700000000002</v>
      </c>
      <c r="E96" s="14">
        <v>14220.68</v>
      </c>
      <c r="F96" s="14">
        <v>2598.66</v>
      </c>
      <c r="G96" s="14">
        <v>192.92</v>
      </c>
      <c r="H96" s="14">
        <v>11.72</v>
      </c>
      <c r="I96" s="14">
        <v>2.14</v>
      </c>
      <c r="J96" s="19">
        <v>4.0000000000000001E-3</v>
      </c>
      <c r="K96" s="14">
        <v>0</v>
      </c>
      <c r="L96" s="14">
        <v>-1337.76</v>
      </c>
      <c r="M96" s="10">
        <f t="shared" si="8"/>
        <v>17878.434000000001</v>
      </c>
    </row>
    <row r="97" spans="1:13" x14ac:dyDescent="0.2">
      <c r="A97" s="36"/>
      <c r="B97" s="37"/>
      <c r="C97" s="7" t="s">
        <v>13</v>
      </c>
      <c r="D97" s="15">
        <v>0.8</v>
      </c>
      <c r="E97" s="15">
        <v>14.4</v>
      </c>
      <c r="F97" s="15">
        <v>26.2</v>
      </c>
      <c r="G97" s="15">
        <v>17.399999999999999</v>
      </c>
      <c r="H97" s="15">
        <v>10.199999999999999</v>
      </c>
      <c r="I97" s="15">
        <v>15.5</v>
      </c>
      <c r="J97" s="15">
        <v>0.4</v>
      </c>
      <c r="K97" s="15">
        <v>1.1000000000000001</v>
      </c>
      <c r="L97" s="15">
        <v>14</v>
      </c>
      <c r="M97" s="8">
        <f t="shared" si="8"/>
        <v>100</v>
      </c>
    </row>
    <row r="98" spans="1:13" x14ac:dyDescent="0.2">
      <c r="A98" s="36">
        <v>9</v>
      </c>
      <c r="B98" s="37" t="s">
        <v>61</v>
      </c>
      <c r="C98" s="11" t="s">
        <v>12</v>
      </c>
      <c r="D98" s="5" t="s">
        <v>18</v>
      </c>
      <c r="E98" s="14">
        <v>664.03700000000003</v>
      </c>
      <c r="F98" s="14">
        <v>43.326999999999998</v>
      </c>
      <c r="G98" s="14">
        <v>12.99</v>
      </c>
      <c r="H98" s="14">
        <v>1.9379999999999999</v>
      </c>
      <c r="I98" s="14">
        <v>0.33800000000000002</v>
      </c>
      <c r="J98" s="5" t="s">
        <v>18</v>
      </c>
      <c r="K98" s="5" t="s">
        <v>18</v>
      </c>
      <c r="L98" s="5" t="s">
        <v>18</v>
      </c>
      <c r="M98" s="10">
        <f t="shared" si="8"/>
        <v>722.63</v>
      </c>
    </row>
    <row r="99" spans="1:13" x14ac:dyDescent="0.2">
      <c r="A99" s="36"/>
      <c r="B99" s="37"/>
      <c r="C99" s="7" t="s">
        <v>13</v>
      </c>
      <c r="D99" s="6" t="s">
        <v>18</v>
      </c>
      <c r="E99" s="15">
        <v>16.7</v>
      </c>
      <c r="F99" s="15">
        <v>5.6</v>
      </c>
      <c r="G99" s="15">
        <v>22.2</v>
      </c>
      <c r="H99" s="15">
        <v>22.2</v>
      </c>
      <c r="I99" s="15">
        <v>33.299999999999997</v>
      </c>
      <c r="J99" s="6" t="s">
        <v>18</v>
      </c>
      <c r="K99" s="6" t="s">
        <v>18</v>
      </c>
      <c r="L99" s="6" t="s">
        <v>18</v>
      </c>
      <c r="M99" s="8">
        <f t="shared" si="8"/>
        <v>100</v>
      </c>
    </row>
    <row r="100" spans="1:13" ht="12.75" customHeight="1" x14ac:dyDescent="0.2">
      <c r="A100" s="38" t="s">
        <v>62</v>
      </c>
      <c r="B100" s="39"/>
      <c r="C100" s="31" t="s">
        <v>12</v>
      </c>
      <c r="D100" s="30">
        <f>D102+D104</f>
        <v>7871.5399999999991</v>
      </c>
      <c r="E100" s="30">
        <f t="shared" ref="E100:L100" si="9">E102+E104</f>
        <v>16081.189999999999</v>
      </c>
      <c r="F100" s="30">
        <f t="shared" si="9"/>
        <v>7367.13</v>
      </c>
      <c r="G100" s="30">
        <f t="shared" si="9"/>
        <v>1327.27</v>
      </c>
      <c r="H100" s="30">
        <f t="shared" si="9"/>
        <v>67.67</v>
      </c>
      <c r="I100" s="30">
        <f t="shared" si="9"/>
        <v>4.34</v>
      </c>
      <c r="J100" s="30">
        <f t="shared" si="9"/>
        <v>0.02</v>
      </c>
      <c r="K100" s="30">
        <f t="shared" si="9"/>
        <v>0</v>
      </c>
      <c r="L100" s="30">
        <f t="shared" si="9"/>
        <v>-976.1</v>
      </c>
      <c r="M100" s="30">
        <f t="shared" si="8"/>
        <v>31743.059999999998</v>
      </c>
    </row>
    <row r="101" spans="1:13" s="9" customFormat="1" x14ac:dyDescent="0.2">
      <c r="A101" s="40"/>
      <c r="B101" s="41"/>
      <c r="C101" s="31" t="s">
        <v>13</v>
      </c>
      <c r="D101" s="32">
        <v>0.4</v>
      </c>
      <c r="E101" s="32">
        <v>6.6</v>
      </c>
      <c r="F101" s="32">
        <v>24.8</v>
      </c>
      <c r="G101" s="32">
        <v>35</v>
      </c>
      <c r="H101" s="32">
        <v>16.3</v>
      </c>
      <c r="I101" s="32">
        <v>9</v>
      </c>
      <c r="J101" s="32">
        <v>0.7</v>
      </c>
      <c r="K101" s="32">
        <v>0.7</v>
      </c>
      <c r="L101" s="32">
        <v>6.5</v>
      </c>
      <c r="M101" s="32">
        <f t="shared" si="8"/>
        <v>100</v>
      </c>
    </row>
    <row r="102" spans="1:13" s="9" customFormat="1" x14ac:dyDescent="0.2">
      <c r="A102" s="36">
        <v>18</v>
      </c>
      <c r="B102" s="37" t="s">
        <v>63</v>
      </c>
      <c r="C102" s="11" t="s">
        <v>12</v>
      </c>
      <c r="D102" s="14">
        <v>2313.6</v>
      </c>
      <c r="E102" s="14">
        <v>8510.49</v>
      </c>
      <c r="F102" s="14">
        <v>3713.21</v>
      </c>
      <c r="G102" s="14">
        <v>722.4</v>
      </c>
      <c r="H102" s="14">
        <v>29.75</v>
      </c>
      <c r="I102" s="14">
        <v>1.24</v>
      </c>
      <c r="J102" s="14">
        <v>0.01</v>
      </c>
      <c r="K102" s="14">
        <v>0</v>
      </c>
      <c r="L102" s="14">
        <v>-768.22</v>
      </c>
      <c r="M102" s="10">
        <f t="shared" si="8"/>
        <v>14522.48</v>
      </c>
    </row>
    <row r="103" spans="1:13" x14ac:dyDescent="0.2">
      <c r="A103" s="36"/>
      <c r="B103" s="37"/>
      <c r="C103" s="7" t="s">
        <v>13</v>
      </c>
      <c r="D103" s="15">
        <v>0.2</v>
      </c>
      <c r="E103" s="15">
        <v>7</v>
      </c>
      <c r="F103" s="15">
        <v>26.5</v>
      </c>
      <c r="G103" s="15">
        <v>37.299999999999997</v>
      </c>
      <c r="H103" s="15">
        <v>14.6</v>
      </c>
      <c r="I103" s="15">
        <v>5.8</v>
      </c>
      <c r="J103" s="15">
        <v>0.7</v>
      </c>
      <c r="K103" s="15">
        <v>0.7</v>
      </c>
      <c r="L103" s="15">
        <v>7.2</v>
      </c>
      <c r="M103" s="8">
        <f t="shared" si="8"/>
        <v>100</v>
      </c>
    </row>
    <row r="104" spans="1:13" x14ac:dyDescent="0.2">
      <c r="A104" s="36">
        <v>58</v>
      </c>
      <c r="B104" s="37" t="s">
        <v>64</v>
      </c>
      <c r="C104" s="11" t="s">
        <v>12</v>
      </c>
      <c r="D104" s="14">
        <v>5557.94</v>
      </c>
      <c r="E104" s="14">
        <v>7570.7</v>
      </c>
      <c r="F104" s="14">
        <v>3653.92</v>
      </c>
      <c r="G104" s="14">
        <v>604.87</v>
      </c>
      <c r="H104" s="14">
        <v>37.92</v>
      </c>
      <c r="I104" s="14">
        <v>3.1</v>
      </c>
      <c r="J104" s="14">
        <v>0.01</v>
      </c>
      <c r="K104" s="14">
        <v>0</v>
      </c>
      <c r="L104" s="14">
        <v>-207.88</v>
      </c>
      <c r="M104" s="10">
        <f t="shared" si="8"/>
        <v>17220.579999999991</v>
      </c>
    </row>
    <row r="105" spans="1:13" x14ac:dyDescent="0.2">
      <c r="A105" s="36"/>
      <c r="B105" s="37"/>
      <c r="C105" s="7" t="s">
        <v>13</v>
      </c>
      <c r="D105" s="15">
        <v>0.6</v>
      </c>
      <c r="E105" s="15">
        <v>6.3</v>
      </c>
      <c r="F105" s="15">
        <v>23.2</v>
      </c>
      <c r="G105" s="15">
        <v>32.9</v>
      </c>
      <c r="H105" s="15">
        <v>18</v>
      </c>
      <c r="I105" s="15">
        <v>11.9</v>
      </c>
      <c r="J105" s="15">
        <v>0.6</v>
      </c>
      <c r="K105" s="15">
        <v>0.6</v>
      </c>
      <c r="L105" s="15">
        <v>5.9</v>
      </c>
      <c r="M105" s="8">
        <f t="shared" si="8"/>
        <v>100</v>
      </c>
    </row>
    <row r="106" spans="1:13" ht="12.75" customHeight="1" x14ac:dyDescent="0.2">
      <c r="A106" s="38" t="s">
        <v>65</v>
      </c>
      <c r="B106" s="39"/>
      <c r="C106" s="31" t="s">
        <v>12</v>
      </c>
      <c r="D106" s="30">
        <f>D108+D110</f>
        <v>93107.540000000008</v>
      </c>
      <c r="E106" s="30">
        <f t="shared" ref="E106:L106" si="10">E108+E110</f>
        <v>85724.33</v>
      </c>
      <c r="F106" s="30">
        <f t="shared" si="10"/>
        <v>14128.43</v>
      </c>
      <c r="G106" s="30">
        <f t="shared" si="10"/>
        <v>2394.56</v>
      </c>
      <c r="H106" s="30">
        <f t="shared" si="10"/>
        <v>239.42000000000002</v>
      </c>
      <c r="I106" s="30">
        <f t="shared" si="10"/>
        <v>11.16</v>
      </c>
      <c r="J106" s="30">
        <f t="shared" si="10"/>
        <v>6.0199999999999997E-2</v>
      </c>
      <c r="K106" s="30">
        <f t="shared" si="10"/>
        <v>0</v>
      </c>
      <c r="L106" s="30">
        <f t="shared" si="10"/>
        <v>-367.23</v>
      </c>
      <c r="M106" s="30">
        <f t="shared" si="8"/>
        <v>195238.2702</v>
      </c>
    </row>
    <row r="107" spans="1:13" s="9" customFormat="1" x14ac:dyDescent="0.2">
      <c r="A107" s="40"/>
      <c r="B107" s="41"/>
      <c r="C107" s="31" t="s">
        <v>13</v>
      </c>
      <c r="D107" s="32">
        <v>1.5</v>
      </c>
      <c r="E107" s="32">
        <v>13.7</v>
      </c>
      <c r="F107" s="32">
        <v>17.2</v>
      </c>
      <c r="G107" s="32">
        <v>30.8</v>
      </c>
      <c r="H107" s="32">
        <v>22.9</v>
      </c>
      <c r="I107" s="32">
        <v>9.4</v>
      </c>
      <c r="J107" s="32">
        <v>0.6</v>
      </c>
      <c r="K107" s="32">
        <v>0.4</v>
      </c>
      <c r="L107" s="32">
        <v>3.5</v>
      </c>
      <c r="M107" s="32">
        <f t="shared" si="8"/>
        <v>100</v>
      </c>
    </row>
    <row r="108" spans="1:13" s="9" customFormat="1" x14ac:dyDescent="0.2">
      <c r="A108" s="36">
        <v>72</v>
      </c>
      <c r="B108" s="37" t="s">
        <v>66</v>
      </c>
      <c r="C108" s="11" t="s">
        <v>12</v>
      </c>
      <c r="D108" s="14">
        <v>11103.44</v>
      </c>
      <c r="E108" s="14">
        <v>8824.7999999999993</v>
      </c>
      <c r="F108" s="14">
        <v>2334.61</v>
      </c>
      <c r="G108" s="14">
        <v>348.59</v>
      </c>
      <c r="H108" s="14">
        <v>23.36</v>
      </c>
      <c r="I108" s="14">
        <v>2.0499999999999998</v>
      </c>
      <c r="J108" s="17">
        <v>2.0000000000000001E-4</v>
      </c>
      <c r="K108" s="14">
        <v>0</v>
      </c>
      <c r="L108" s="14">
        <v>-307.41000000000003</v>
      </c>
      <c r="M108" s="10">
        <f t="shared" si="8"/>
        <v>22329.440199999997</v>
      </c>
    </row>
    <row r="109" spans="1:13" x14ac:dyDescent="0.2">
      <c r="A109" s="36"/>
      <c r="B109" s="37"/>
      <c r="C109" s="7" t="s">
        <v>13</v>
      </c>
      <c r="D109" s="15">
        <v>1.9</v>
      </c>
      <c r="E109" s="15">
        <v>9.1999999999999993</v>
      </c>
      <c r="F109" s="15">
        <v>20.399999999999999</v>
      </c>
      <c r="G109" s="15">
        <v>29.3</v>
      </c>
      <c r="H109" s="15">
        <v>15.3</v>
      </c>
      <c r="I109" s="15">
        <v>11.8</v>
      </c>
      <c r="J109" s="15">
        <v>0.3</v>
      </c>
      <c r="K109" s="15">
        <v>0.6</v>
      </c>
      <c r="L109" s="15">
        <v>11.2</v>
      </c>
      <c r="M109" s="8">
        <f t="shared" si="8"/>
        <v>99.999999999999986</v>
      </c>
    </row>
    <row r="110" spans="1:13" x14ac:dyDescent="0.2">
      <c r="A110" s="36">
        <v>85</v>
      </c>
      <c r="B110" s="37" t="s">
        <v>67</v>
      </c>
      <c r="C110" s="11" t="s">
        <v>12</v>
      </c>
      <c r="D110" s="14">
        <v>82004.100000000006</v>
      </c>
      <c r="E110" s="14">
        <v>76899.53</v>
      </c>
      <c r="F110" s="14">
        <v>11793.82</v>
      </c>
      <c r="G110" s="14">
        <v>2045.97</v>
      </c>
      <c r="H110" s="14">
        <v>216.06</v>
      </c>
      <c r="I110" s="14">
        <v>9.11</v>
      </c>
      <c r="J110" s="14">
        <v>0.06</v>
      </c>
      <c r="K110" s="14">
        <v>0</v>
      </c>
      <c r="L110" s="14">
        <v>-59.82</v>
      </c>
      <c r="M110" s="10">
        <f t="shared" si="8"/>
        <v>172908.83</v>
      </c>
    </row>
    <row r="111" spans="1:13" x14ac:dyDescent="0.2">
      <c r="A111" s="36"/>
      <c r="B111" s="37"/>
      <c r="C111" s="7" t="s">
        <v>13</v>
      </c>
      <c r="D111" s="15">
        <v>1.4</v>
      </c>
      <c r="E111" s="15">
        <v>14.4</v>
      </c>
      <c r="F111" s="15">
        <v>16.7</v>
      </c>
      <c r="G111" s="15">
        <v>31</v>
      </c>
      <c r="H111" s="15">
        <v>24.2</v>
      </c>
      <c r="I111" s="15">
        <v>9</v>
      </c>
      <c r="J111" s="15">
        <v>0.7</v>
      </c>
      <c r="K111" s="15">
        <v>0.4</v>
      </c>
      <c r="L111" s="15">
        <v>2.2000000000000002</v>
      </c>
      <c r="M111" s="8">
        <f t="shared" si="8"/>
        <v>100.00000000000001</v>
      </c>
    </row>
    <row r="112" spans="1:13" ht="12.75" customHeight="1" x14ac:dyDescent="0.2">
      <c r="A112" s="38" t="s">
        <v>68</v>
      </c>
      <c r="B112" s="39"/>
      <c r="C112" s="31" t="s">
        <v>12</v>
      </c>
      <c r="D112" s="30">
        <v>10513.22</v>
      </c>
      <c r="E112" s="30">
        <v>13100.65</v>
      </c>
      <c r="F112" s="30">
        <v>5861.76</v>
      </c>
      <c r="G112" s="30">
        <v>1684.41</v>
      </c>
      <c r="H112" s="30">
        <v>104.38</v>
      </c>
      <c r="I112" s="30">
        <v>6.36</v>
      </c>
      <c r="J112" s="30">
        <v>0.06</v>
      </c>
      <c r="K112" s="30">
        <v>0</v>
      </c>
      <c r="L112" s="30">
        <v>-1970.79</v>
      </c>
      <c r="M112" s="30">
        <f t="shared" si="8"/>
        <v>29300.05</v>
      </c>
    </row>
    <row r="113" spans="1:13" s="9" customFormat="1" x14ac:dyDescent="0.2">
      <c r="A113" s="40"/>
      <c r="B113" s="41"/>
      <c r="C113" s="31" t="s">
        <v>13</v>
      </c>
      <c r="D113" s="32">
        <v>0.4</v>
      </c>
      <c r="E113" s="32">
        <v>3.8</v>
      </c>
      <c r="F113" s="32">
        <v>16</v>
      </c>
      <c r="G113" s="32">
        <v>34.5</v>
      </c>
      <c r="H113" s="32">
        <v>18</v>
      </c>
      <c r="I113" s="32">
        <v>10.3</v>
      </c>
      <c r="J113" s="32">
        <v>1</v>
      </c>
      <c r="K113" s="32">
        <v>0.9</v>
      </c>
      <c r="L113" s="32">
        <v>15.1</v>
      </c>
      <c r="M113" s="32">
        <f t="shared" si="8"/>
        <v>100</v>
      </c>
    </row>
    <row r="114" spans="1:13" s="9" customFormat="1" x14ac:dyDescent="0.2">
      <c r="A114" s="36">
        <v>77</v>
      </c>
      <c r="B114" s="37" t="s">
        <v>69</v>
      </c>
      <c r="C114" s="11" t="s">
        <v>12</v>
      </c>
      <c r="D114" s="14">
        <v>10513.22</v>
      </c>
      <c r="E114" s="14">
        <v>13100.65</v>
      </c>
      <c r="F114" s="14">
        <v>5861.76</v>
      </c>
      <c r="G114" s="14">
        <v>1684.41</v>
      </c>
      <c r="H114" s="14">
        <v>104.38</v>
      </c>
      <c r="I114" s="14">
        <v>6.36</v>
      </c>
      <c r="J114" s="14">
        <v>0.06</v>
      </c>
      <c r="K114" s="14">
        <v>0</v>
      </c>
      <c r="L114" s="14">
        <v>-1970.79</v>
      </c>
      <c r="M114" s="10">
        <f t="shared" si="8"/>
        <v>29300.05</v>
      </c>
    </row>
    <row r="115" spans="1:13" x14ac:dyDescent="0.2">
      <c r="A115" s="36"/>
      <c r="B115" s="37"/>
      <c r="C115" s="7" t="s">
        <v>13</v>
      </c>
      <c r="D115" s="15">
        <v>0.4</v>
      </c>
      <c r="E115" s="15">
        <v>3.8</v>
      </c>
      <c r="F115" s="15">
        <v>16</v>
      </c>
      <c r="G115" s="15">
        <v>34.5</v>
      </c>
      <c r="H115" s="15">
        <v>18</v>
      </c>
      <c r="I115" s="15">
        <v>10.3</v>
      </c>
      <c r="J115" s="15">
        <v>1</v>
      </c>
      <c r="K115" s="15">
        <v>0.9</v>
      </c>
      <c r="L115" s="15">
        <v>15.1</v>
      </c>
      <c r="M115" s="8">
        <f t="shared" si="8"/>
        <v>100</v>
      </c>
    </row>
    <row r="116" spans="1:13" ht="12.75" customHeight="1" x14ac:dyDescent="0.2">
      <c r="A116" s="38" t="s">
        <v>70</v>
      </c>
      <c r="B116" s="39"/>
      <c r="C116" s="31" t="s">
        <v>12</v>
      </c>
      <c r="D116" s="30">
        <v>27980.04</v>
      </c>
      <c r="E116" s="30">
        <f t="shared" ref="E116:L116" si="11">E118+E120+E122+E124+E126</f>
        <v>21874.400000000001</v>
      </c>
      <c r="F116" s="30">
        <f t="shared" si="11"/>
        <v>6419.41</v>
      </c>
      <c r="G116" s="30">
        <f t="shared" si="11"/>
        <v>722.71</v>
      </c>
      <c r="H116" s="30">
        <f t="shared" si="11"/>
        <v>30.69</v>
      </c>
      <c r="I116" s="30">
        <f t="shared" si="11"/>
        <v>3.89</v>
      </c>
      <c r="J116" s="30">
        <v>4.1000000000000002E-2</v>
      </c>
      <c r="K116" s="30">
        <f>K118+K120+K122</f>
        <v>0</v>
      </c>
      <c r="L116" s="30">
        <f t="shared" si="11"/>
        <v>-2468.0699999999997</v>
      </c>
      <c r="M116" s="30">
        <f t="shared" si="8"/>
        <v>54563.111000000004</v>
      </c>
    </row>
    <row r="117" spans="1:13" s="9" customFormat="1" x14ac:dyDescent="0.2">
      <c r="A117" s="40"/>
      <c r="B117" s="41"/>
      <c r="C117" s="31" t="s">
        <v>13</v>
      </c>
      <c r="D117" s="32">
        <v>1.6</v>
      </c>
      <c r="E117" s="32">
        <v>11.9</v>
      </c>
      <c r="F117" s="32">
        <v>24.9</v>
      </c>
      <c r="G117" s="32">
        <v>25.4</v>
      </c>
      <c r="H117" s="32">
        <v>9.6</v>
      </c>
      <c r="I117" s="32">
        <v>11.8</v>
      </c>
      <c r="J117" s="32">
        <v>1</v>
      </c>
      <c r="K117" s="32">
        <v>0.7</v>
      </c>
      <c r="L117" s="32">
        <v>13.1</v>
      </c>
      <c r="M117" s="32">
        <f t="shared" si="8"/>
        <v>99.999999999999986</v>
      </c>
    </row>
    <row r="118" spans="1:13" s="9" customFormat="1" x14ac:dyDescent="0.2">
      <c r="A118" s="36">
        <v>17</v>
      </c>
      <c r="B118" s="37" t="s">
        <v>71</v>
      </c>
      <c r="C118" s="11" t="s">
        <v>12</v>
      </c>
      <c r="D118" s="14">
        <v>4959.49</v>
      </c>
      <c r="E118" s="14">
        <v>5761.31</v>
      </c>
      <c r="F118" s="14">
        <v>923.15</v>
      </c>
      <c r="G118" s="14">
        <v>166.49</v>
      </c>
      <c r="H118" s="14">
        <v>5.7</v>
      </c>
      <c r="I118" s="14">
        <v>0.75</v>
      </c>
      <c r="J118" s="19">
        <v>1E-3</v>
      </c>
      <c r="K118" s="14">
        <v>0</v>
      </c>
      <c r="L118" s="14">
        <v>-163.06</v>
      </c>
      <c r="M118" s="10">
        <f t="shared" si="8"/>
        <v>11653.831</v>
      </c>
    </row>
    <row r="119" spans="1:13" x14ac:dyDescent="0.2">
      <c r="A119" s="36"/>
      <c r="B119" s="37"/>
      <c r="C119" s="7" t="s">
        <v>13</v>
      </c>
      <c r="D119" s="15">
        <v>1.7</v>
      </c>
      <c r="E119" s="15">
        <v>17.399999999999999</v>
      </c>
      <c r="F119" s="15">
        <v>16.5</v>
      </c>
      <c r="G119" s="15">
        <v>28.7</v>
      </c>
      <c r="H119" s="15">
        <v>11.3</v>
      </c>
      <c r="I119" s="15">
        <v>13</v>
      </c>
      <c r="J119" s="15">
        <v>0.9</v>
      </c>
      <c r="K119" s="15">
        <v>1.8</v>
      </c>
      <c r="L119" s="15">
        <v>8.6999999999999993</v>
      </c>
      <c r="M119" s="8">
        <f t="shared" si="8"/>
        <v>100</v>
      </c>
    </row>
    <row r="120" spans="1:13" x14ac:dyDescent="0.2">
      <c r="A120" s="36">
        <v>19</v>
      </c>
      <c r="B120" s="37" t="s">
        <v>72</v>
      </c>
      <c r="C120" s="11" t="s">
        <v>12</v>
      </c>
      <c r="D120" s="5" t="s">
        <v>18</v>
      </c>
      <c r="E120" s="14">
        <v>201.36</v>
      </c>
      <c r="F120" s="14">
        <v>46.93</v>
      </c>
      <c r="G120" s="14">
        <v>17.809999999999999</v>
      </c>
      <c r="H120" s="14">
        <v>0.8</v>
      </c>
      <c r="I120" s="14">
        <v>0.2</v>
      </c>
      <c r="J120" s="5" t="s">
        <v>18</v>
      </c>
      <c r="K120" s="14">
        <v>0</v>
      </c>
      <c r="L120" s="14">
        <v>-1143.1099999999999</v>
      </c>
      <c r="M120" s="10">
        <f t="shared" si="8"/>
        <v>-876.00999999999988</v>
      </c>
    </row>
    <row r="121" spans="1:13" x14ac:dyDescent="0.2">
      <c r="A121" s="36"/>
      <c r="B121" s="37"/>
      <c r="C121" s="7" t="s">
        <v>13</v>
      </c>
      <c r="D121" s="5" t="s">
        <v>18</v>
      </c>
      <c r="E121" s="15">
        <v>4.0999999999999996</v>
      </c>
      <c r="F121" s="15">
        <v>12.5</v>
      </c>
      <c r="G121" s="15">
        <v>16.7</v>
      </c>
      <c r="H121" s="15">
        <v>4.2</v>
      </c>
      <c r="I121" s="15">
        <v>16.7</v>
      </c>
      <c r="J121" s="6" t="s">
        <v>18</v>
      </c>
      <c r="K121" s="15">
        <v>4.0999999999999996</v>
      </c>
      <c r="L121" s="15">
        <v>41.7</v>
      </c>
      <c r="M121" s="8">
        <f t="shared" si="8"/>
        <v>100</v>
      </c>
    </row>
    <row r="122" spans="1:13" x14ac:dyDescent="0.2">
      <c r="A122" s="36">
        <v>20</v>
      </c>
      <c r="B122" s="37" t="s">
        <v>73</v>
      </c>
      <c r="C122" s="11" t="s">
        <v>12</v>
      </c>
      <c r="D122" s="14">
        <v>5367.84</v>
      </c>
      <c r="E122" s="14">
        <v>5154.38</v>
      </c>
      <c r="F122" s="14">
        <v>1737.15</v>
      </c>
      <c r="G122" s="14">
        <v>221.01</v>
      </c>
      <c r="H122" s="14">
        <v>13.05</v>
      </c>
      <c r="I122" s="14">
        <v>1.82</v>
      </c>
      <c r="J122" s="14">
        <v>0.03</v>
      </c>
      <c r="K122" s="14">
        <v>0</v>
      </c>
      <c r="L122" s="14">
        <v>-413.78</v>
      </c>
      <c r="M122" s="10">
        <f t="shared" si="8"/>
        <v>12081.5</v>
      </c>
    </row>
    <row r="123" spans="1:13" x14ac:dyDescent="0.2">
      <c r="A123" s="36"/>
      <c r="B123" s="37"/>
      <c r="C123" s="7" t="s">
        <v>13</v>
      </c>
      <c r="D123" s="15">
        <v>1.6</v>
      </c>
      <c r="E123" s="15">
        <v>8.1999999999999993</v>
      </c>
      <c r="F123" s="15">
        <v>20</v>
      </c>
      <c r="G123" s="15">
        <v>24.3</v>
      </c>
      <c r="H123" s="15">
        <v>11.7</v>
      </c>
      <c r="I123" s="15">
        <v>14.9</v>
      </c>
      <c r="J123" s="15">
        <v>2</v>
      </c>
      <c r="K123" s="15">
        <v>0.8</v>
      </c>
      <c r="L123" s="15">
        <v>16.5</v>
      </c>
      <c r="M123" s="8">
        <f t="shared" si="8"/>
        <v>100</v>
      </c>
    </row>
    <row r="124" spans="1:13" x14ac:dyDescent="0.2">
      <c r="A124" s="36">
        <v>21</v>
      </c>
      <c r="B124" s="37" t="s">
        <v>74</v>
      </c>
      <c r="C124" s="11" t="s">
        <v>12</v>
      </c>
      <c r="D124" s="14">
        <v>11944.7</v>
      </c>
      <c r="E124" s="14">
        <v>2035.11</v>
      </c>
      <c r="F124" s="14">
        <v>102.67</v>
      </c>
      <c r="G124" s="14">
        <v>26.55</v>
      </c>
      <c r="H124" s="14">
        <v>1.71</v>
      </c>
      <c r="I124" s="14">
        <v>0.14000000000000001</v>
      </c>
      <c r="J124" s="5" t="s">
        <v>18</v>
      </c>
      <c r="K124" s="5" t="s">
        <v>18</v>
      </c>
      <c r="L124" s="14">
        <v>-186.9</v>
      </c>
      <c r="M124" s="10">
        <f t="shared" si="8"/>
        <v>13923.98</v>
      </c>
    </row>
    <row r="125" spans="1:13" x14ac:dyDescent="0.2">
      <c r="A125" s="36"/>
      <c r="B125" s="37"/>
      <c r="C125" s="7" t="s">
        <v>13</v>
      </c>
      <c r="D125" s="15">
        <v>6</v>
      </c>
      <c r="E125" s="15">
        <v>24.2</v>
      </c>
      <c r="F125" s="15">
        <v>15.2</v>
      </c>
      <c r="G125" s="15">
        <v>18.2</v>
      </c>
      <c r="H125" s="15">
        <v>9.1</v>
      </c>
      <c r="I125" s="15">
        <v>9.1</v>
      </c>
      <c r="J125" s="6" t="s">
        <v>18</v>
      </c>
      <c r="K125" s="6" t="s">
        <v>18</v>
      </c>
      <c r="L125" s="6">
        <v>18.2</v>
      </c>
      <c r="M125" s="8">
        <f t="shared" si="8"/>
        <v>99.999999999999986</v>
      </c>
    </row>
    <row r="126" spans="1:13" x14ac:dyDescent="0.2">
      <c r="A126" s="36">
        <v>22</v>
      </c>
      <c r="B126" s="37" t="s">
        <v>75</v>
      </c>
      <c r="C126" s="11" t="s">
        <v>12</v>
      </c>
      <c r="D126" s="14">
        <v>5708.01</v>
      </c>
      <c r="E126" s="14">
        <v>8722.24</v>
      </c>
      <c r="F126" s="14">
        <v>3609.51</v>
      </c>
      <c r="G126" s="14">
        <v>290.85000000000002</v>
      </c>
      <c r="H126" s="14">
        <v>9.43</v>
      </c>
      <c r="I126" s="14">
        <v>0.98</v>
      </c>
      <c r="J126" s="14">
        <v>0.01</v>
      </c>
      <c r="K126" s="5" t="s">
        <v>18</v>
      </c>
      <c r="L126" s="5">
        <v>-561.22</v>
      </c>
      <c r="M126" s="10">
        <f t="shared" si="8"/>
        <v>17779.809999999998</v>
      </c>
    </row>
    <row r="127" spans="1:13" x14ac:dyDescent="0.2">
      <c r="A127" s="36"/>
      <c r="B127" s="37"/>
      <c r="C127" s="7" t="s">
        <v>13</v>
      </c>
      <c r="D127" s="15">
        <v>1.2</v>
      </c>
      <c r="E127" s="15">
        <v>12.3</v>
      </c>
      <c r="F127" s="15">
        <v>35.6</v>
      </c>
      <c r="G127" s="15">
        <v>26.8</v>
      </c>
      <c r="H127" s="15">
        <v>7.3</v>
      </c>
      <c r="I127" s="15">
        <v>8</v>
      </c>
      <c r="J127" s="15">
        <v>0.4</v>
      </c>
      <c r="K127" s="6" t="s">
        <v>18</v>
      </c>
      <c r="L127" s="6">
        <v>8.4</v>
      </c>
      <c r="M127" s="8">
        <f t="shared" si="8"/>
        <v>100.00000000000001</v>
      </c>
    </row>
    <row r="128" spans="1:13" ht="12.75" customHeight="1" x14ac:dyDescent="0.2">
      <c r="A128" s="38" t="s">
        <v>76</v>
      </c>
      <c r="B128" s="39"/>
      <c r="C128" s="31" t="s">
        <v>12</v>
      </c>
      <c r="D128" s="30">
        <v>13963.79</v>
      </c>
      <c r="E128" s="30">
        <f t="shared" ref="E128:L128" si="12">E130+E132</f>
        <v>34954.07</v>
      </c>
      <c r="F128" s="30">
        <f t="shared" si="12"/>
        <v>8422.93</v>
      </c>
      <c r="G128" s="30">
        <f t="shared" si="12"/>
        <v>1464.75</v>
      </c>
      <c r="H128" s="30">
        <f t="shared" si="12"/>
        <v>67.69</v>
      </c>
      <c r="I128" s="30">
        <f t="shared" si="12"/>
        <v>4.3599999999999994</v>
      </c>
      <c r="J128" s="30">
        <f>J132</f>
        <v>0.02</v>
      </c>
      <c r="K128" s="30">
        <f t="shared" si="12"/>
        <v>0</v>
      </c>
      <c r="L128" s="30">
        <f t="shared" si="12"/>
        <v>-2848.15</v>
      </c>
      <c r="M128" s="30">
        <f t="shared" si="8"/>
        <v>56029.46</v>
      </c>
    </row>
    <row r="129" spans="1:13" s="9" customFormat="1" x14ac:dyDescent="0.2">
      <c r="A129" s="40"/>
      <c r="B129" s="41"/>
      <c r="C129" s="31" t="s">
        <v>13</v>
      </c>
      <c r="D129" s="32">
        <v>0.6</v>
      </c>
      <c r="E129" s="32">
        <v>10</v>
      </c>
      <c r="F129" s="32">
        <v>25.2</v>
      </c>
      <c r="G129" s="32">
        <v>33.9</v>
      </c>
      <c r="H129" s="32">
        <v>12</v>
      </c>
      <c r="I129" s="32">
        <v>7.8</v>
      </c>
      <c r="J129" s="32">
        <v>0.6</v>
      </c>
      <c r="K129" s="32">
        <v>1.4</v>
      </c>
      <c r="L129" s="32">
        <v>8.5</v>
      </c>
      <c r="M129" s="32">
        <f t="shared" si="8"/>
        <v>99.999999999999986</v>
      </c>
    </row>
    <row r="130" spans="1:13" s="9" customFormat="1" x14ac:dyDescent="0.2">
      <c r="A130" s="36">
        <v>24</v>
      </c>
      <c r="B130" s="37" t="s">
        <v>77</v>
      </c>
      <c r="C130" s="11" t="s">
        <v>12</v>
      </c>
      <c r="D130" s="10" t="s">
        <v>18</v>
      </c>
      <c r="E130" s="14">
        <v>3930.15</v>
      </c>
      <c r="F130" s="14">
        <v>266.26</v>
      </c>
      <c r="G130" s="14">
        <v>54.8</v>
      </c>
      <c r="H130" s="14">
        <v>2.8</v>
      </c>
      <c r="I130" s="14">
        <v>0.27</v>
      </c>
      <c r="J130" s="10" t="s">
        <v>18</v>
      </c>
      <c r="K130" s="14">
        <v>0</v>
      </c>
      <c r="L130" s="14">
        <v>-161.87</v>
      </c>
      <c r="M130" s="10">
        <f t="shared" si="8"/>
        <v>4092.4100000000008</v>
      </c>
    </row>
    <row r="131" spans="1:13" x14ac:dyDescent="0.2">
      <c r="A131" s="36"/>
      <c r="B131" s="37"/>
      <c r="C131" s="7" t="s">
        <v>13</v>
      </c>
      <c r="D131" s="6" t="s">
        <v>18</v>
      </c>
      <c r="E131" s="15">
        <v>17</v>
      </c>
      <c r="F131" s="15">
        <v>17</v>
      </c>
      <c r="G131" s="15">
        <v>29.8</v>
      </c>
      <c r="H131" s="15">
        <v>10.7</v>
      </c>
      <c r="I131" s="15">
        <v>12.8</v>
      </c>
      <c r="J131" s="6" t="s">
        <v>18</v>
      </c>
      <c r="K131" s="15">
        <v>2.1</v>
      </c>
      <c r="L131" s="15">
        <v>10.6</v>
      </c>
      <c r="M131" s="8">
        <f t="shared" si="8"/>
        <v>99.999999999999986</v>
      </c>
    </row>
    <row r="132" spans="1:13" x14ac:dyDescent="0.2">
      <c r="A132" s="36">
        <v>25</v>
      </c>
      <c r="B132" s="37" t="s">
        <v>78</v>
      </c>
      <c r="C132" s="11" t="s">
        <v>12</v>
      </c>
      <c r="D132" s="14">
        <v>13963.79</v>
      </c>
      <c r="E132" s="14">
        <v>31023.919999999998</v>
      </c>
      <c r="F132" s="14">
        <v>8156.67</v>
      </c>
      <c r="G132" s="14">
        <v>1409.95</v>
      </c>
      <c r="H132" s="14">
        <v>64.89</v>
      </c>
      <c r="I132" s="14">
        <v>4.09</v>
      </c>
      <c r="J132" s="14">
        <v>0.02</v>
      </c>
      <c r="K132" s="14">
        <v>0</v>
      </c>
      <c r="L132" s="14">
        <v>-2686.28</v>
      </c>
      <c r="M132" s="10">
        <f t="shared" si="8"/>
        <v>51937.049999999988</v>
      </c>
    </row>
    <row r="133" spans="1:13" x14ac:dyDescent="0.2">
      <c r="A133" s="36"/>
      <c r="B133" s="37"/>
      <c r="C133" s="7" t="s">
        <v>13</v>
      </c>
      <c r="D133" s="15">
        <v>0.7</v>
      </c>
      <c r="E133" s="15">
        <v>9.6999999999999993</v>
      </c>
      <c r="F133" s="15">
        <v>25.5</v>
      </c>
      <c r="G133" s="15">
        <v>34</v>
      </c>
      <c r="H133" s="15">
        <v>12.1</v>
      </c>
      <c r="I133" s="15">
        <v>7.6</v>
      </c>
      <c r="J133" s="15">
        <v>0.6</v>
      </c>
      <c r="K133" s="15">
        <v>1.4</v>
      </c>
      <c r="L133" s="15">
        <v>8.4</v>
      </c>
      <c r="M133" s="8">
        <f t="shared" si="8"/>
        <v>100</v>
      </c>
    </row>
    <row r="134" spans="1:13" x14ac:dyDescent="0.2">
      <c r="A134" s="38" t="s">
        <v>79</v>
      </c>
      <c r="B134" s="39"/>
      <c r="C134" s="31" t="s">
        <v>12</v>
      </c>
      <c r="D134" s="30">
        <f>D136+D138</f>
        <v>65004.2</v>
      </c>
      <c r="E134" s="30">
        <f t="shared" ref="E134:L134" si="13">E136+E138</f>
        <v>35138.659999999996</v>
      </c>
      <c r="F134" s="30">
        <f t="shared" si="13"/>
        <v>22539.67</v>
      </c>
      <c r="G134" s="30">
        <f t="shared" si="13"/>
        <v>4969.62</v>
      </c>
      <c r="H134" s="30">
        <f t="shared" si="13"/>
        <v>261.58000000000004</v>
      </c>
      <c r="I134" s="30">
        <f t="shared" si="13"/>
        <v>15.2</v>
      </c>
      <c r="J134" s="30">
        <f t="shared" si="13"/>
        <v>0.13</v>
      </c>
      <c r="K134" s="30">
        <f t="shared" si="13"/>
        <v>0</v>
      </c>
      <c r="L134" s="30">
        <f t="shared" si="13"/>
        <v>-24031.25</v>
      </c>
      <c r="M134" s="30">
        <f t="shared" si="8"/>
        <v>103897.80999999998</v>
      </c>
    </row>
    <row r="135" spans="1:13" s="9" customFormat="1" x14ac:dyDescent="0.2">
      <c r="A135" s="40"/>
      <c r="B135" s="41"/>
      <c r="C135" s="31" t="s">
        <v>13</v>
      </c>
      <c r="D135" s="32">
        <v>0.4</v>
      </c>
      <c r="E135" s="32">
        <v>3.7</v>
      </c>
      <c r="F135" s="32">
        <v>18.5</v>
      </c>
      <c r="G135" s="32">
        <v>33.9</v>
      </c>
      <c r="H135" s="32">
        <v>14.7</v>
      </c>
      <c r="I135" s="32">
        <v>7.9</v>
      </c>
      <c r="J135" s="32">
        <v>0.6</v>
      </c>
      <c r="K135" s="32">
        <v>1.5</v>
      </c>
      <c r="L135" s="32">
        <v>18.8</v>
      </c>
      <c r="M135" s="32">
        <f t="shared" si="8"/>
        <v>100</v>
      </c>
    </row>
    <row r="136" spans="1:13" s="9" customFormat="1" x14ac:dyDescent="0.2">
      <c r="A136" s="36">
        <v>2</v>
      </c>
      <c r="B136" s="37" t="s">
        <v>80</v>
      </c>
      <c r="C136" s="11" t="s">
        <v>12</v>
      </c>
      <c r="D136" s="14">
        <v>25528.06</v>
      </c>
      <c r="E136" s="14">
        <v>9940.31</v>
      </c>
      <c r="F136" s="14">
        <v>9137.6200000000008</v>
      </c>
      <c r="G136" s="14">
        <v>2738.41</v>
      </c>
      <c r="H136" s="14">
        <v>143.61000000000001</v>
      </c>
      <c r="I136" s="14">
        <v>7.41</v>
      </c>
      <c r="J136" s="14">
        <v>0.08</v>
      </c>
      <c r="K136" s="14">
        <v>0</v>
      </c>
      <c r="L136" s="14">
        <v>-6857.13</v>
      </c>
      <c r="M136" s="10">
        <f t="shared" si="8"/>
        <v>40638.370000000017</v>
      </c>
    </row>
    <row r="137" spans="1:13" x14ac:dyDescent="0.2">
      <c r="A137" s="36"/>
      <c r="B137" s="37"/>
      <c r="C137" s="7" t="s">
        <v>13</v>
      </c>
      <c r="D137" s="15">
        <v>0.2</v>
      </c>
      <c r="E137" s="15">
        <v>2</v>
      </c>
      <c r="F137" s="15">
        <v>15.8</v>
      </c>
      <c r="G137" s="15">
        <v>35.299999999999997</v>
      </c>
      <c r="H137" s="15">
        <v>14.7</v>
      </c>
      <c r="I137" s="15">
        <v>7.2</v>
      </c>
      <c r="J137" s="15">
        <v>0.7</v>
      </c>
      <c r="K137" s="15">
        <v>1.7</v>
      </c>
      <c r="L137" s="15">
        <v>22.4</v>
      </c>
      <c r="M137" s="8">
        <f t="shared" si="8"/>
        <v>100</v>
      </c>
    </row>
    <row r="138" spans="1:13" x14ac:dyDescent="0.2">
      <c r="A138" s="36">
        <v>16</v>
      </c>
      <c r="B138" s="37" t="s">
        <v>81</v>
      </c>
      <c r="C138" s="11" t="s">
        <v>12</v>
      </c>
      <c r="D138" s="14">
        <v>39476.14</v>
      </c>
      <c r="E138" s="14">
        <v>25198.35</v>
      </c>
      <c r="F138" s="14">
        <v>13402.05</v>
      </c>
      <c r="G138" s="14">
        <v>2231.21</v>
      </c>
      <c r="H138" s="14">
        <v>117.97</v>
      </c>
      <c r="I138" s="14">
        <v>7.79</v>
      </c>
      <c r="J138" s="14">
        <v>0.05</v>
      </c>
      <c r="K138" s="14">
        <v>0</v>
      </c>
      <c r="L138" s="14">
        <v>-17174.12</v>
      </c>
      <c r="M138" s="10">
        <f t="shared" si="8"/>
        <v>63259.44</v>
      </c>
    </row>
    <row r="139" spans="1:13" x14ac:dyDescent="0.2">
      <c r="A139" s="36"/>
      <c r="B139" s="37"/>
      <c r="C139" s="7" t="s">
        <v>13</v>
      </c>
      <c r="D139" s="15">
        <v>0.8</v>
      </c>
      <c r="E139" s="15">
        <v>5.6</v>
      </c>
      <c r="F139" s="15">
        <v>21.6</v>
      </c>
      <c r="G139" s="15">
        <v>32.299999999999997</v>
      </c>
      <c r="H139" s="15">
        <v>14.7</v>
      </c>
      <c r="I139" s="15">
        <v>8.6999999999999993</v>
      </c>
      <c r="J139" s="15">
        <v>0.5</v>
      </c>
      <c r="K139" s="15">
        <v>1.2</v>
      </c>
      <c r="L139" s="15">
        <v>14.6</v>
      </c>
      <c r="M139" s="8">
        <f t="shared" si="8"/>
        <v>100</v>
      </c>
    </row>
    <row r="140" spans="1:13" ht="12.75" customHeight="1" x14ac:dyDescent="0.2">
      <c r="A140" s="38" t="s">
        <v>82</v>
      </c>
      <c r="B140" s="39"/>
      <c r="C140" s="31" t="s">
        <v>12</v>
      </c>
      <c r="D140" s="30">
        <v>76096.05</v>
      </c>
      <c r="E140" s="30">
        <v>110534.11</v>
      </c>
      <c r="F140" s="30">
        <v>55982.86</v>
      </c>
      <c r="G140" s="30">
        <v>11736</v>
      </c>
      <c r="H140" s="30">
        <v>660.85</v>
      </c>
      <c r="I140" s="30">
        <v>61.59</v>
      </c>
      <c r="J140" s="30">
        <v>0.2</v>
      </c>
      <c r="K140" s="30">
        <v>0</v>
      </c>
      <c r="L140" s="30">
        <v>-14321.67</v>
      </c>
      <c r="M140" s="30">
        <f t="shared" si="8"/>
        <v>240749.99000000002</v>
      </c>
    </row>
    <row r="141" spans="1:13" s="9" customFormat="1" x14ac:dyDescent="0.2">
      <c r="A141" s="40"/>
      <c r="B141" s="41"/>
      <c r="C141" s="31" t="s">
        <v>13</v>
      </c>
      <c r="D141" s="32">
        <v>0.3</v>
      </c>
      <c r="E141" s="32">
        <v>4.5999999999999996</v>
      </c>
      <c r="F141" s="32">
        <v>19.399999999999999</v>
      </c>
      <c r="G141" s="32">
        <v>34.299999999999997</v>
      </c>
      <c r="H141" s="32">
        <v>15.8</v>
      </c>
      <c r="I141" s="32">
        <v>13.3</v>
      </c>
      <c r="J141" s="32">
        <v>0.6</v>
      </c>
      <c r="K141" s="32">
        <v>0.8</v>
      </c>
      <c r="L141" s="32">
        <v>10.9</v>
      </c>
      <c r="M141" s="32">
        <f t="shared" si="8"/>
        <v>99.999999999999986</v>
      </c>
    </row>
    <row r="142" spans="1:13" s="9" customFormat="1" x14ac:dyDescent="0.2">
      <c r="A142" s="36">
        <v>68</v>
      </c>
      <c r="B142" s="37" t="s">
        <v>83</v>
      </c>
      <c r="C142" s="11" t="s">
        <v>12</v>
      </c>
      <c r="D142" s="14">
        <v>76096.05</v>
      </c>
      <c r="E142" s="14">
        <v>110534.11</v>
      </c>
      <c r="F142" s="14">
        <v>55982.86</v>
      </c>
      <c r="G142" s="14">
        <v>11736</v>
      </c>
      <c r="H142" s="14">
        <v>660.85</v>
      </c>
      <c r="I142" s="14">
        <v>61.59</v>
      </c>
      <c r="J142" s="14">
        <v>0.2</v>
      </c>
      <c r="K142" s="14">
        <v>0</v>
      </c>
      <c r="L142" s="14">
        <v>-14321.67</v>
      </c>
      <c r="M142" s="10">
        <f t="shared" si="8"/>
        <v>240749.99000000002</v>
      </c>
    </row>
    <row r="143" spans="1:13" x14ac:dyDescent="0.2">
      <c r="A143" s="36"/>
      <c r="B143" s="37"/>
      <c r="C143" s="7" t="s">
        <v>13</v>
      </c>
      <c r="D143" s="15">
        <v>0.3</v>
      </c>
      <c r="E143" s="15">
        <v>4.5999999999999996</v>
      </c>
      <c r="F143" s="15">
        <v>19.399999999999999</v>
      </c>
      <c r="G143" s="15">
        <v>34.299999999999997</v>
      </c>
      <c r="H143" s="15">
        <v>15.8</v>
      </c>
      <c r="I143" s="15">
        <v>13.3</v>
      </c>
      <c r="J143" s="15">
        <v>0.6</v>
      </c>
      <c r="K143" s="15">
        <v>0.8</v>
      </c>
      <c r="L143" s="15">
        <v>10.9</v>
      </c>
      <c r="M143" s="8">
        <f t="shared" si="8"/>
        <v>99.999999999999986</v>
      </c>
    </row>
    <row r="144" spans="1:13" ht="12.75" customHeight="1" x14ac:dyDescent="0.2">
      <c r="A144" s="38" t="s">
        <v>84</v>
      </c>
      <c r="B144" s="39"/>
      <c r="C144" s="31" t="s">
        <v>12</v>
      </c>
      <c r="D144" s="30">
        <v>200121.96000000002</v>
      </c>
      <c r="E144" s="30">
        <f>E146+E148+E150+E152+E154+E156+E158+E160+E162+E164+E166+E168+E170</f>
        <v>195311.78000000003</v>
      </c>
      <c r="F144" s="30">
        <f t="shared" ref="F144:L144" si="14">F146+F148+F150+F152+F154+F156+F158+F160+F162+F164+F166+F168+F170</f>
        <v>109800.98000000003</v>
      </c>
      <c r="G144" s="30">
        <f t="shared" si="14"/>
        <v>35794.799999999996</v>
      </c>
      <c r="H144" s="30">
        <f t="shared" si="14"/>
        <v>2256.73</v>
      </c>
      <c r="I144" s="30">
        <f t="shared" si="14"/>
        <v>116.88</v>
      </c>
      <c r="J144" s="30">
        <v>0.70200000000000018</v>
      </c>
      <c r="K144" s="30">
        <v>0</v>
      </c>
      <c r="L144" s="30">
        <f t="shared" si="14"/>
        <v>-4498.72</v>
      </c>
      <c r="M144" s="30">
        <f t="shared" si="8"/>
        <v>538905.1120000002</v>
      </c>
    </row>
    <row r="145" spans="1:13" s="9" customFormat="1" x14ac:dyDescent="0.2">
      <c r="A145" s="40"/>
      <c r="B145" s="41"/>
      <c r="C145" s="31" t="s">
        <v>13</v>
      </c>
      <c r="D145" s="32">
        <v>0.3</v>
      </c>
      <c r="E145" s="32">
        <v>3.2</v>
      </c>
      <c r="F145" s="32">
        <v>16.3</v>
      </c>
      <c r="G145" s="32">
        <v>44.3</v>
      </c>
      <c r="H145" s="32">
        <v>19.7</v>
      </c>
      <c r="I145" s="32">
        <v>9.8000000000000007</v>
      </c>
      <c r="J145" s="32">
        <v>0.7</v>
      </c>
      <c r="K145" s="32">
        <v>0.8</v>
      </c>
      <c r="L145" s="32">
        <v>4.9000000000000004</v>
      </c>
      <c r="M145" s="32">
        <f t="shared" si="8"/>
        <v>100</v>
      </c>
    </row>
    <row r="146" spans="1:13" s="9" customFormat="1" x14ac:dyDescent="0.2">
      <c r="A146" s="36">
        <v>33</v>
      </c>
      <c r="B146" s="37" t="s">
        <v>85</v>
      </c>
      <c r="C146" s="11" t="s">
        <v>12</v>
      </c>
      <c r="D146" s="14">
        <v>40708.519999999997</v>
      </c>
      <c r="E146" s="14">
        <v>14010.98</v>
      </c>
      <c r="F146" s="14">
        <v>7633.61</v>
      </c>
      <c r="G146" s="14">
        <v>1558.85</v>
      </c>
      <c r="H146" s="14">
        <v>70.28</v>
      </c>
      <c r="I146" s="14">
        <v>4.13</v>
      </c>
      <c r="J146" s="14">
        <v>0.02</v>
      </c>
      <c r="K146" s="14">
        <v>0</v>
      </c>
      <c r="L146" s="14">
        <v>-156.18</v>
      </c>
      <c r="M146" s="10">
        <f t="shared" ref="M146:M209" si="15">SUM(D146:L146)</f>
        <v>63830.209999999992</v>
      </c>
    </row>
    <row r="147" spans="1:13" x14ac:dyDescent="0.2">
      <c r="A147" s="36"/>
      <c r="B147" s="37"/>
      <c r="C147" s="7" t="s">
        <v>13</v>
      </c>
      <c r="D147" s="15">
        <v>0.4</v>
      </c>
      <c r="E147" s="15">
        <v>5.0999999999999996</v>
      </c>
      <c r="F147" s="15">
        <v>23.8</v>
      </c>
      <c r="G147" s="15">
        <v>41.6</v>
      </c>
      <c r="H147" s="15">
        <v>14.1</v>
      </c>
      <c r="I147" s="15">
        <v>7.9</v>
      </c>
      <c r="J147" s="15">
        <v>0.6</v>
      </c>
      <c r="K147" s="15">
        <v>0.9</v>
      </c>
      <c r="L147" s="15">
        <v>5.6</v>
      </c>
      <c r="M147" s="8">
        <f t="shared" si="15"/>
        <v>100</v>
      </c>
    </row>
    <row r="148" spans="1:13" x14ac:dyDescent="0.2">
      <c r="A148" s="36">
        <v>62</v>
      </c>
      <c r="B148" s="37" t="s">
        <v>86</v>
      </c>
      <c r="C148" s="11" t="s">
        <v>12</v>
      </c>
      <c r="D148" s="14">
        <v>61773.5</v>
      </c>
      <c r="E148" s="14">
        <v>36725.910000000003</v>
      </c>
      <c r="F148" s="14">
        <v>13600.54</v>
      </c>
      <c r="G148" s="14">
        <v>4921.2299999999996</v>
      </c>
      <c r="H148" s="14">
        <v>279.22000000000003</v>
      </c>
      <c r="I148" s="14">
        <v>15.79</v>
      </c>
      <c r="J148" s="14">
        <v>0.06</v>
      </c>
      <c r="K148" s="14">
        <v>0</v>
      </c>
      <c r="L148" s="14">
        <v>-459.3</v>
      </c>
      <c r="M148" s="10">
        <f t="shared" si="15"/>
        <v>116856.95</v>
      </c>
    </row>
    <row r="149" spans="1:13" x14ac:dyDescent="0.2">
      <c r="A149" s="36"/>
      <c r="B149" s="37"/>
      <c r="C149" s="7" t="s">
        <v>13</v>
      </c>
      <c r="D149" s="15">
        <v>0.6</v>
      </c>
      <c r="E149" s="15">
        <v>4</v>
      </c>
      <c r="F149" s="15">
        <v>17.100000000000001</v>
      </c>
      <c r="G149" s="15">
        <v>44.3</v>
      </c>
      <c r="H149" s="15">
        <v>18.5</v>
      </c>
      <c r="I149" s="15">
        <v>9.8000000000000007</v>
      </c>
      <c r="J149" s="15">
        <v>0.5</v>
      </c>
      <c r="K149" s="15">
        <v>0.5</v>
      </c>
      <c r="L149" s="15">
        <v>4.7</v>
      </c>
      <c r="M149" s="8">
        <f t="shared" si="15"/>
        <v>100</v>
      </c>
    </row>
    <row r="150" spans="1:13" x14ac:dyDescent="0.2">
      <c r="A150" s="36">
        <v>63</v>
      </c>
      <c r="B150" s="37" t="s">
        <v>87</v>
      </c>
      <c r="C150" s="11" t="s">
        <v>12</v>
      </c>
      <c r="D150" s="14">
        <v>22478.07</v>
      </c>
      <c r="E150" s="14">
        <v>13858.92</v>
      </c>
      <c r="F150" s="14">
        <v>5470.87</v>
      </c>
      <c r="G150" s="14">
        <v>1702.33</v>
      </c>
      <c r="H150" s="14">
        <v>115.89</v>
      </c>
      <c r="I150" s="14">
        <v>8.7200000000000006</v>
      </c>
      <c r="J150" s="14">
        <v>0.1</v>
      </c>
      <c r="K150" s="14">
        <v>0</v>
      </c>
      <c r="L150" s="14">
        <v>-200.44</v>
      </c>
      <c r="M150" s="10">
        <f t="shared" si="15"/>
        <v>43434.46</v>
      </c>
    </row>
    <row r="151" spans="1:13" x14ac:dyDescent="0.2">
      <c r="A151" s="36"/>
      <c r="B151" s="37"/>
      <c r="C151" s="7" t="s">
        <v>13</v>
      </c>
      <c r="D151" s="15">
        <v>0.7</v>
      </c>
      <c r="E151" s="15">
        <v>3.3</v>
      </c>
      <c r="F151" s="15">
        <v>13.5</v>
      </c>
      <c r="G151" s="15">
        <v>39.200000000000003</v>
      </c>
      <c r="H151" s="15">
        <v>19.8</v>
      </c>
      <c r="I151" s="15">
        <v>13.4</v>
      </c>
      <c r="J151" s="15">
        <v>1.4</v>
      </c>
      <c r="K151" s="15">
        <v>0.7</v>
      </c>
      <c r="L151" s="15">
        <v>8</v>
      </c>
      <c r="M151" s="8">
        <f t="shared" si="15"/>
        <v>100.00000000000001</v>
      </c>
    </row>
    <row r="152" spans="1:13" x14ac:dyDescent="0.2">
      <c r="A152" s="36">
        <v>69</v>
      </c>
      <c r="B152" s="37" t="s">
        <v>88</v>
      </c>
      <c r="C152" s="11" t="s">
        <v>12</v>
      </c>
      <c r="D152" s="14">
        <v>16468.419999999998</v>
      </c>
      <c r="E152" s="14">
        <v>18212.580000000002</v>
      </c>
      <c r="F152" s="14">
        <v>17792</v>
      </c>
      <c r="G152" s="14">
        <v>8052.02</v>
      </c>
      <c r="H152" s="14">
        <v>569.28</v>
      </c>
      <c r="I152" s="14">
        <v>22.34</v>
      </c>
      <c r="J152" s="14">
        <v>0.12</v>
      </c>
      <c r="K152" s="14">
        <v>0</v>
      </c>
      <c r="L152" s="14">
        <v>-375.69</v>
      </c>
      <c r="M152" s="10">
        <f t="shared" si="15"/>
        <v>60741.07</v>
      </c>
    </row>
    <row r="153" spans="1:13" x14ac:dyDescent="0.2">
      <c r="A153" s="36"/>
      <c r="B153" s="37"/>
      <c r="C153" s="7" t="s">
        <v>13</v>
      </c>
      <c r="D153" s="15">
        <v>0.1</v>
      </c>
      <c r="E153" s="15">
        <v>1.6</v>
      </c>
      <c r="F153" s="15">
        <v>13.5</v>
      </c>
      <c r="G153" s="15">
        <v>49.3</v>
      </c>
      <c r="H153" s="15">
        <v>22.3</v>
      </c>
      <c r="I153" s="15">
        <v>8.6</v>
      </c>
      <c r="J153" s="15">
        <v>0.6</v>
      </c>
      <c r="K153" s="15">
        <v>0.7</v>
      </c>
      <c r="L153" s="15">
        <v>3.3</v>
      </c>
      <c r="M153" s="8">
        <f t="shared" si="15"/>
        <v>99.999999999999986</v>
      </c>
    </row>
    <row r="154" spans="1:13" x14ac:dyDescent="0.2">
      <c r="A154" s="36">
        <v>70</v>
      </c>
      <c r="B154" s="37" t="s">
        <v>89</v>
      </c>
      <c r="C154" s="11" t="s">
        <v>12</v>
      </c>
      <c r="D154" s="14">
        <v>7109.8</v>
      </c>
      <c r="E154" s="14">
        <v>16222.97</v>
      </c>
      <c r="F154" s="14">
        <v>12695.07</v>
      </c>
      <c r="G154" s="14">
        <v>4029.42</v>
      </c>
      <c r="H154" s="14">
        <v>227.43</v>
      </c>
      <c r="I154" s="14">
        <v>14.87</v>
      </c>
      <c r="J154" s="14">
        <v>0.12</v>
      </c>
      <c r="K154" s="14">
        <v>0</v>
      </c>
      <c r="L154" s="14">
        <v>-394.1</v>
      </c>
      <c r="M154" s="10">
        <f t="shared" si="15"/>
        <v>39905.58</v>
      </c>
    </row>
    <row r="155" spans="1:13" x14ac:dyDescent="0.2">
      <c r="A155" s="36"/>
      <c r="B155" s="37"/>
      <c r="C155" s="7" t="s">
        <v>13</v>
      </c>
      <c r="D155" s="15">
        <v>0.1</v>
      </c>
      <c r="E155" s="15">
        <v>2.7</v>
      </c>
      <c r="F155" s="15">
        <v>16.100000000000001</v>
      </c>
      <c r="G155" s="15">
        <v>42.6</v>
      </c>
      <c r="H155" s="15">
        <v>18.600000000000001</v>
      </c>
      <c r="I155" s="15">
        <v>11.1</v>
      </c>
      <c r="J155" s="15">
        <v>0.8</v>
      </c>
      <c r="K155" s="15">
        <v>0.7</v>
      </c>
      <c r="L155" s="15">
        <v>7.3</v>
      </c>
      <c r="M155" s="8">
        <f t="shared" si="15"/>
        <v>99.999999999999986</v>
      </c>
    </row>
    <row r="156" spans="1:13" x14ac:dyDescent="0.2">
      <c r="A156" s="36">
        <v>71</v>
      </c>
      <c r="B156" s="37" t="s">
        <v>90</v>
      </c>
      <c r="C156" s="11" t="s">
        <v>12</v>
      </c>
      <c r="D156" s="14">
        <v>11729.55</v>
      </c>
      <c r="E156" s="14">
        <v>25360.54</v>
      </c>
      <c r="F156" s="14">
        <v>15445.86</v>
      </c>
      <c r="G156" s="14">
        <v>3064.49</v>
      </c>
      <c r="H156" s="14">
        <v>147.06</v>
      </c>
      <c r="I156" s="14">
        <v>6.9</v>
      </c>
      <c r="J156" s="14">
        <v>0.02</v>
      </c>
      <c r="K156" s="14">
        <v>0</v>
      </c>
      <c r="L156" s="14">
        <v>-1041.47</v>
      </c>
      <c r="M156" s="10">
        <f t="shared" si="15"/>
        <v>54712.94999999999</v>
      </c>
    </row>
    <row r="157" spans="1:13" x14ac:dyDescent="0.2">
      <c r="A157" s="36"/>
      <c r="B157" s="37"/>
      <c r="C157" s="7" t="s">
        <v>13</v>
      </c>
      <c r="D157" s="15">
        <v>0.4</v>
      </c>
      <c r="E157" s="15">
        <v>5.2</v>
      </c>
      <c r="F157" s="15">
        <v>26</v>
      </c>
      <c r="G157" s="15">
        <v>40.700000000000003</v>
      </c>
      <c r="H157" s="15">
        <v>15</v>
      </c>
      <c r="I157" s="15">
        <v>7</v>
      </c>
      <c r="J157" s="15">
        <v>0.2</v>
      </c>
      <c r="K157" s="15">
        <v>0.8</v>
      </c>
      <c r="L157" s="15">
        <v>4.7</v>
      </c>
      <c r="M157" s="8">
        <f t="shared" si="15"/>
        <v>100.00000000000001</v>
      </c>
    </row>
    <row r="158" spans="1:13" x14ac:dyDescent="0.2">
      <c r="A158" s="36">
        <v>73</v>
      </c>
      <c r="B158" s="37" t="s">
        <v>91</v>
      </c>
      <c r="C158" s="11" t="s">
        <v>12</v>
      </c>
      <c r="D158" s="14">
        <v>4674.3900000000003</v>
      </c>
      <c r="E158" s="14">
        <v>24897.360000000001</v>
      </c>
      <c r="F158" s="14">
        <v>12909.28</v>
      </c>
      <c r="G158" s="14">
        <v>3428.03</v>
      </c>
      <c r="H158" s="14">
        <v>227.25</v>
      </c>
      <c r="I158" s="14">
        <v>14.68</v>
      </c>
      <c r="J158" s="14">
        <v>0.11</v>
      </c>
      <c r="K158" s="14">
        <v>0</v>
      </c>
      <c r="L158" s="14">
        <v>-953.89</v>
      </c>
      <c r="M158" s="10">
        <f t="shared" si="15"/>
        <v>45197.21</v>
      </c>
    </row>
    <row r="159" spans="1:13" x14ac:dyDescent="0.2">
      <c r="A159" s="36"/>
      <c r="B159" s="37"/>
      <c r="C159" s="7" t="s">
        <v>13</v>
      </c>
      <c r="D159" s="15">
        <v>0.2</v>
      </c>
      <c r="E159" s="15">
        <v>4.2</v>
      </c>
      <c r="F159" s="15">
        <v>17.2</v>
      </c>
      <c r="G159" s="15">
        <v>39.6</v>
      </c>
      <c r="H159" s="15">
        <v>19.2</v>
      </c>
      <c r="I159" s="15">
        <v>12</v>
      </c>
      <c r="J159" s="15">
        <v>0.8</v>
      </c>
      <c r="K159" s="15">
        <v>1.3</v>
      </c>
      <c r="L159" s="15">
        <v>5.5</v>
      </c>
      <c r="M159" s="8">
        <f t="shared" si="15"/>
        <v>100</v>
      </c>
    </row>
    <row r="160" spans="1:13" x14ac:dyDescent="0.2">
      <c r="A160" s="36">
        <v>75</v>
      </c>
      <c r="B160" s="37" t="s">
        <v>92</v>
      </c>
      <c r="C160" s="11" t="s">
        <v>12</v>
      </c>
      <c r="D160" s="5" t="s">
        <v>18</v>
      </c>
      <c r="E160" s="14">
        <v>765.41</v>
      </c>
      <c r="F160" s="14">
        <v>1117.19</v>
      </c>
      <c r="G160" s="14">
        <v>269.58</v>
      </c>
      <c r="H160" s="14">
        <v>7.78</v>
      </c>
      <c r="I160" s="14">
        <v>0.61</v>
      </c>
      <c r="J160" s="5" t="s">
        <v>18</v>
      </c>
      <c r="K160" s="5" t="s">
        <v>18</v>
      </c>
      <c r="L160" s="5">
        <v>-0.46</v>
      </c>
      <c r="M160" s="10">
        <f t="shared" si="15"/>
        <v>2160.11</v>
      </c>
    </row>
    <row r="161" spans="1:14" x14ac:dyDescent="0.2">
      <c r="A161" s="36"/>
      <c r="B161" s="37"/>
      <c r="C161" s="7" t="s">
        <v>13</v>
      </c>
      <c r="D161" s="5" t="s">
        <v>18</v>
      </c>
      <c r="E161" s="15">
        <v>2.9</v>
      </c>
      <c r="F161" s="15">
        <v>33.799999999999997</v>
      </c>
      <c r="G161" s="15">
        <v>42.5</v>
      </c>
      <c r="H161" s="15">
        <v>10.8</v>
      </c>
      <c r="I161" s="15">
        <v>8.6</v>
      </c>
      <c r="J161" s="6" t="s">
        <v>18</v>
      </c>
      <c r="K161" s="6" t="s">
        <v>18</v>
      </c>
      <c r="L161" s="6">
        <v>1.4</v>
      </c>
      <c r="M161" s="8">
        <f t="shared" si="15"/>
        <v>99.999999999999986</v>
      </c>
    </row>
    <row r="162" spans="1:14" x14ac:dyDescent="0.2">
      <c r="A162" s="36">
        <v>74</v>
      </c>
      <c r="B162" s="37" t="s">
        <v>93</v>
      </c>
      <c r="C162" s="11" t="s">
        <v>12</v>
      </c>
      <c r="D162" s="14">
        <v>1898.78</v>
      </c>
      <c r="E162" s="14">
        <v>8919.17</v>
      </c>
      <c r="F162" s="14">
        <v>9065.7999999999993</v>
      </c>
      <c r="G162" s="14">
        <v>3259.8</v>
      </c>
      <c r="H162" s="14">
        <v>272.35000000000002</v>
      </c>
      <c r="I162" s="14">
        <v>12.86</v>
      </c>
      <c r="J162" s="14">
        <v>7.0000000000000007E-2</v>
      </c>
      <c r="K162" s="14">
        <v>0</v>
      </c>
      <c r="L162" s="14">
        <v>-486.53</v>
      </c>
      <c r="M162" s="10">
        <f t="shared" si="15"/>
        <v>22942.3</v>
      </c>
    </row>
    <row r="163" spans="1:14" x14ac:dyDescent="0.2">
      <c r="A163" s="36"/>
      <c r="B163" s="37"/>
      <c r="C163" s="7" t="s">
        <v>13</v>
      </c>
      <c r="D163" s="15">
        <v>0.1</v>
      </c>
      <c r="E163" s="15">
        <v>1.5</v>
      </c>
      <c r="F163" s="15">
        <v>14.6</v>
      </c>
      <c r="G163" s="15">
        <v>41.2</v>
      </c>
      <c r="H163" s="15">
        <v>24.6</v>
      </c>
      <c r="I163" s="15">
        <v>11.1</v>
      </c>
      <c r="J163" s="15">
        <v>0.8</v>
      </c>
      <c r="K163" s="15">
        <v>1</v>
      </c>
      <c r="L163" s="15">
        <v>5.0999999999999996</v>
      </c>
      <c r="M163" s="8">
        <f t="shared" si="15"/>
        <v>99.999999999999986</v>
      </c>
    </row>
    <row r="164" spans="1:14" x14ac:dyDescent="0.2">
      <c r="A164" s="36">
        <v>78</v>
      </c>
      <c r="B164" s="37" t="s">
        <v>94</v>
      </c>
      <c r="C164" s="11" t="s">
        <v>12</v>
      </c>
      <c r="D164" s="14">
        <v>16377.82</v>
      </c>
      <c r="E164" s="14">
        <v>9302.98</v>
      </c>
      <c r="F164" s="14">
        <v>2745.69</v>
      </c>
      <c r="G164" s="14">
        <v>438.64</v>
      </c>
      <c r="H164" s="14">
        <v>23.64</v>
      </c>
      <c r="I164" s="14">
        <v>2.1800000000000002</v>
      </c>
      <c r="J164" s="19">
        <v>2E-3</v>
      </c>
      <c r="K164" s="14">
        <v>0</v>
      </c>
      <c r="L164" s="14">
        <v>-15.75</v>
      </c>
      <c r="M164" s="10">
        <f t="shared" si="15"/>
        <v>28875.201999999997</v>
      </c>
    </row>
    <row r="165" spans="1:14" x14ac:dyDescent="0.2">
      <c r="A165" s="36"/>
      <c r="B165" s="37"/>
      <c r="C165" s="7" t="s">
        <v>13</v>
      </c>
      <c r="D165" s="15">
        <v>2.2999999999999998</v>
      </c>
      <c r="E165" s="15">
        <v>10</v>
      </c>
      <c r="F165" s="15">
        <v>20</v>
      </c>
      <c r="G165" s="15">
        <v>34.700000000000003</v>
      </c>
      <c r="H165" s="15">
        <v>15</v>
      </c>
      <c r="I165" s="15">
        <v>10.6</v>
      </c>
      <c r="J165" s="15">
        <v>0.3</v>
      </c>
      <c r="K165" s="15">
        <v>1.2</v>
      </c>
      <c r="L165" s="15">
        <v>5.9</v>
      </c>
      <c r="M165" s="8">
        <f t="shared" si="15"/>
        <v>100</v>
      </c>
    </row>
    <row r="166" spans="1:14" x14ac:dyDescent="0.2">
      <c r="A166" s="36">
        <v>81</v>
      </c>
      <c r="B166" s="37" t="s">
        <v>95</v>
      </c>
      <c r="C166" s="11" t="s">
        <v>12</v>
      </c>
      <c r="D166" s="14">
        <v>7579.63</v>
      </c>
      <c r="E166" s="14">
        <v>12775.89</v>
      </c>
      <c r="F166" s="14">
        <v>6298.26</v>
      </c>
      <c r="G166" s="14">
        <v>2822.47</v>
      </c>
      <c r="H166" s="14">
        <v>151.71</v>
      </c>
      <c r="I166" s="14">
        <v>5.99</v>
      </c>
      <c r="J166" s="14">
        <v>0.03</v>
      </c>
      <c r="K166" s="14">
        <v>0</v>
      </c>
      <c r="L166" s="14">
        <v>-287.16000000000003</v>
      </c>
      <c r="M166" s="10">
        <f t="shared" si="15"/>
        <v>29346.82</v>
      </c>
    </row>
    <row r="167" spans="1:14" x14ac:dyDescent="0.2">
      <c r="A167" s="36"/>
      <c r="B167" s="37"/>
      <c r="C167" s="7" t="s">
        <v>13</v>
      </c>
      <c r="D167" s="15">
        <v>0.3</v>
      </c>
      <c r="E167" s="15">
        <v>2.7</v>
      </c>
      <c r="F167" s="15">
        <v>13.2</v>
      </c>
      <c r="G167" s="15">
        <v>53.9</v>
      </c>
      <c r="H167" s="15">
        <v>17.600000000000001</v>
      </c>
      <c r="I167" s="15">
        <v>7.3</v>
      </c>
      <c r="J167" s="15">
        <v>0.4</v>
      </c>
      <c r="K167" s="15">
        <v>0.9</v>
      </c>
      <c r="L167" s="15">
        <v>3.7</v>
      </c>
      <c r="M167" s="8">
        <f t="shared" si="15"/>
        <v>100</v>
      </c>
    </row>
    <row r="168" spans="1:14" x14ac:dyDescent="0.2">
      <c r="A168" s="36">
        <v>82</v>
      </c>
      <c r="B168" s="37" t="s">
        <v>96</v>
      </c>
      <c r="C168" s="11" t="s">
        <v>12</v>
      </c>
      <c r="D168" s="14">
        <v>9323.48</v>
      </c>
      <c r="E168" s="14">
        <v>11401.17</v>
      </c>
      <c r="F168" s="14">
        <v>3245.74</v>
      </c>
      <c r="G168" s="14">
        <v>1243.05</v>
      </c>
      <c r="H168" s="14">
        <v>82.58</v>
      </c>
      <c r="I168" s="14">
        <v>4.24</v>
      </c>
      <c r="J168" s="14">
        <v>0.03</v>
      </c>
      <c r="K168" s="14">
        <v>0</v>
      </c>
      <c r="L168" s="14">
        <v>-98.51</v>
      </c>
      <c r="M168" s="10">
        <f t="shared" si="15"/>
        <v>25201.780000000002</v>
      </c>
    </row>
    <row r="169" spans="1:14" x14ac:dyDescent="0.2">
      <c r="A169" s="36"/>
      <c r="B169" s="37"/>
      <c r="C169" s="7" t="s">
        <v>13</v>
      </c>
      <c r="D169" s="15">
        <v>0.6</v>
      </c>
      <c r="E169" s="15">
        <v>3.5</v>
      </c>
      <c r="F169" s="15">
        <v>13.2</v>
      </c>
      <c r="G169" s="15">
        <v>47.1</v>
      </c>
      <c r="H169" s="15">
        <v>19.600000000000001</v>
      </c>
      <c r="I169" s="15">
        <v>10.6</v>
      </c>
      <c r="J169" s="15">
        <v>0.4</v>
      </c>
      <c r="K169" s="15">
        <v>0.8</v>
      </c>
      <c r="L169" s="15">
        <v>4.2</v>
      </c>
      <c r="M169" s="8">
        <f t="shared" si="15"/>
        <v>100</v>
      </c>
    </row>
    <row r="170" spans="1:14" x14ac:dyDescent="0.2">
      <c r="A170" s="36">
        <v>95</v>
      </c>
      <c r="B170" s="37" t="s">
        <v>97</v>
      </c>
      <c r="C170" s="11" t="s">
        <v>12</v>
      </c>
      <c r="D170" s="5" t="s">
        <v>18</v>
      </c>
      <c r="E170" s="14">
        <v>2857.9</v>
      </c>
      <c r="F170" s="14">
        <v>1781.07</v>
      </c>
      <c r="G170" s="14">
        <v>1004.89</v>
      </c>
      <c r="H170" s="14">
        <v>82.26</v>
      </c>
      <c r="I170" s="14">
        <v>3.57</v>
      </c>
      <c r="J170" s="14">
        <v>0.02</v>
      </c>
      <c r="K170" s="14">
        <v>0</v>
      </c>
      <c r="L170" s="14">
        <v>-29.24</v>
      </c>
      <c r="M170" s="10">
        <f t="shared" si="15"/>
        <v>5700.4700000000012</v>
      </c>
    </row>
    <row r="171" spans="1:14" x14ac:dyDescent="0.2">
      <c r="A171" s="36"/>
      <c r="B171" s="37"/>
      <c r="C171" s="7" t="s">
        <v>13</v>
      </c>
      <c r="D171" s="6" t="s">
        <v>18</v>
      </c>
      <c r="E171" s="15">
        <v>1.8</v>
      </c>
      <c r="F171" s="15">
        <v>10.1</v>
      </c>
      <c r="G171" s="15">
        <v>46.4</v>
      </c>
      <c r="H171" s="15">
        <v>25.4</v>
      </c>
      <c r="I171" s="15">
        <v>10.3</v>
      </c>
      <c r="J171" s="15">
        <v>0.9</v>
      </c>
      <c r="K171" s="15">
        <v>2</v>
      </c>
      <c r="L171" s="15">
        <v>3.1</v>
      </c>
      <c r="M171" s="8">
        <f t="shared" si="15"/>
        <v>99.999999999999986</v>
      </c>
    </row>
    <row r="172" spans="1:14" ht="12.75" customHeight="1" x14ac:dyDescent="0.2">
      <c r="A172" s="38" t="s">
        <v>98</v>
      </c>
      <c r="B172" s="39"/>
      <c r="C172" s="31" t="s">
        <v>12</v>
      </c>
      <c r="D172" s="30">
        <v>58540.667999999998</v>
      </c>
      <c r="E172" s="30">
        <v>34867.851999999999</v>
      </c>
      <c r="F172" s="30">
        <v>8849.6740000000009</v>
      </c>
      <c r="G172" s="30">
        <v>918.59500000000003</v>
      </c>
      <c r="H172" s="30">
        <v>46.283000000000001</v>
      </c>
      <c r="I172" s="30">
        <v>4.1280000000000001</v>
      </c>
      <c r="J172" s="30">
        <v>5.6000000000000001E-2</v>
      </c>
      <c r="K172" s="30">
        <v>0</v>
      </c>
      <c r="L172" s="30">
        <v>-14389.013000000001</v>
      </c>
      <c r="M172" s="30">
        <f t="shared" si="15"/>
        <v>88838.242999999973</v>
      </c>
    </row>
    <row r="173" spans="1:14" s="9" customFormat="1" x14ac:dyDescent="0.2">
      <c r="A173" s="40"/>
      <c r="B173" s="41"/>
      <c r="C173" s="31" t="s">
        <v>13</v>
      </c>
      <c r="D173" s="32">
        <v>2.8</v>
      </c>
      <c r="E173" s="32">
        <v>12.9</v>
      </c>
      <c r="F173" s="32">
        <v>26.4</v>
      </c>
      <c r="G173" s="32">
        <v>23.2</v>
      </c>
      <c r="H173" s="32">
        <v>10.8</v>
      </c>
      <c r="I173" s="32">
        <v>9.1999999999999993</v>
      </c>
      <c r="J173" s="32">
        <v>1.2</v>
      </c>
      <c r="K173" s="32">
        <v>1.3</v>
      </c>
      <c r="L173" s="32">
        <v>12.2</v>
      </c>
      <c r="M173" s="32">
        <f t="shared" si="15"/>
        <v>100</v>
      </c>
    </row>
    <row r="174" spans="1:14" s="9" customFormat="1" x14ac:dyDescent="0.2">
      <c r="A174" s="36">
        <v>10</v>
      </c>
      <c r="B174" s="37" t="s">
        <v>99</v>
      </c>
      <c r="C174" s="11" t="s">
        <v>12</v>
      </c>
      <c r="D174" s="14">
        <v>58540.667999999998</v>
      </c>
      <c r="E174" s="14">
        <v>34867.851999999999</v>
      </c>
      <c r="F174" s="14">
        <v>8849.6740000000009</v>
      </c>
      <c r="G174" s="14">
        <v>918.59500000000003</v>
      </c>
      <c r="H174" s="14">
        <v>46.283000000000001</v>
      </c>
      <c r="I174" s="14">
        <v>4.1280000000000001</v>
      </c>
      <c r="J174" s="14">
        <v>5.6000000000000001E-2</v>
      </c>
      <c r="K174" s="14">
        <v>0</v>
      </c>
      <c r="L174" s="14">
        <v>-14389.013000000001</v>
      </c>
      <c r="M174" s="10">
        <f t="shared" si="15"/>
        <v>88838.242999999973</v>
      </c>
    </row>
    <row r="175" spans="1:14" x14ac:dyDescent="0.2">
      <c r="A175" s="36"/>
      <c r="B175" s="37"/>
      <c r="C175" s="7" t="s">
        <v>13</v>
      </c>
      <c r="D175" s="15">
        <v>2.8</v>
      </c>
      <c r="E175" s="15">
        <v>12.9</v>
      </c>
      <c r="F175" s="15">
        <v>26.4</v>
      </c>
      <c r="G175" s="15">
        <v>23.2</v>
      </c>
      <c r="H175" s="15">
        <v>10.8</v>
      </c>
      <c r="I175" s="15">
        <v>9.1999999999999993</v>
      </c>
      <c r="J175" s="15">
        <v>1.2</v>
      </c>
      <c r="K175" s="15">
        <v>1.3</v>
      </c>
      <c r="L175" s="15">
        <v>12.2</v>
      </c>
      <c r="M175" s="8">
        <f t="shared" si="15"/>
        <v>100</v>
      </c>
      <c r="N175" s="33"/>
    </row>
    <row r="176" spans="1:14" ht="12.75" customHeight="1" x14ac:dyDescent="0.2">
      <c r="A176" s="38" t="s">
        <v>100</v>
      </c>
      <c r="B176" s="39"/>
      <c r="C176" s="31" t="s">
        <v>12</v>
      </c>
      <c r="D176" s="30" t="s">
        <v>18</v>
      </c>
      <c r="E176" s="30">
        <f t="shared" ref="E176:G176" si="16">E178+E180</f>
        <v>106.41500000000001</v>
      </c>
      <c r="F176" s="30">
        <f t="shared" si="16"/>
        <v>68.846000000000004</v>
      </c>
      <c r="G176" s="30">
        <f t="shared" si="16"/>
        <v>51.027000000000001</v>
      </c>
      <c r="H176" s="30">
        <v>0.35099999999999998</v>
      </c>
      <c r="I176" s="30">
        <v>0.26700000000000002</v>
      </c>
      <c r="J176" s="30" t="s">
        <v>18</v>
      </c>
      <c r="K176" s="30" t="s">
        <v>18</v>
      </c>
      <c r="L176" s="30">
        <v>-82.304000000000002</v>
      </c>
      <c r="M176" s="30">
        <f t="shared" si="15"/>
        <v>144.602</v>
      </c>
    </row>
    <row r="177" spans="1:13" s="9" customFormat="1" x14ac:dyDescent="0.2">
      <c r="A177" s="40"/>
      <c r="B177" s="41"/>
      <c r="C177" s="31" t="s">
        <v>13</v>
      </c>
      <c r="D177" s="32" t="s">
        <v>18</v>
      </c>
      <c r="E177" s="32">
        <v>3.9</v>
      </c>
      <c r="F177" s="32">
        <v>15.4</v>
      </c>
      <c r="G177" s="32">
        <v>46.2</v>
      </c>
      <c r="H177" s="32">
        <v>3.8</v>
      </c>
      <c r="I177" s="32">
        <v>19.2</v>
      </c>
      <c r="J177" s="32" t="s">
        <v>18</v>
      </c>
      <c r="K177" s="32" t="s">
        <v>18</v>
      </c>
      <c r="L177" s="32">
        <v>11.5</v>
      </c>
      <c r="M177" s="32">
        <f t="shared" si="15"/>
        <v>100</v>
      </c>
    </row>
    <row r="178" spans="1:13" s="9" customFormat="1" x14ac:dyDescent="0.2">
      <c r="A178" s="36">
        <v>97</v>
      </c>
      <c r="B178" s="37" t="s">
        <v>101</v>
      </c>
      <c r="C178" s="11" t="s">
        <v>12</v>
      </c>
      <c r="D178" s="10" t="s">
        <v>18</v>
      </c>
      <c r="E178" s="14">
        <v>106.41500000000001</v>
      </c>
      <c r="F178" s="14">
        <v>13.901999999999999</v>
      </c>
      <c r="G178" s="14">
        <v>36.161999999999999</v>
      </c>
      <c r="H178" s="10" t="s">
        <v>18</v>
      </c>
      <c r="I178" s="10" t="s">
        <v>18</v>
      </c>
      <c r="J178" s="10" t="s">
        <v>18</v>
      </c>
      <c r="K178" s="10" t="s">
        <v>18</v>
      </c>
      <c r="L178" s="10" t="s">
        <v>18</v>
      </c>
      <c r="M178" s="10">
        <f t="shared" si="15"/>
        <v>156.47900000000001</v>
      </c>
    </row>
    <row r="179" spans="1:13" x14ac:dyDescent="0.2">
      <c r="A179" s="36"/>
      <c r="B179" s="37"/>
      <c r="C179" s="7" t="s">
        <v>13</v>
      </c>
      <c r="D179" s="6" t="s">
        <v>18</v>
      </c>
      <c r="E179" s="15">
        <v>12.5</v>
      </c>
      <c r="F179" s="15">
        <v>12.5</v>
      </c>
      <c r="G179" s="15">
        <v>75</v>
      </c>
      <c r="H179" s="6" t="s">
        <v>18</v>
      </c>
      <c r="I179" s="6" t="s">
        <v>18</v>
      </c>
      <c r="J179" s="6" t="s">
        <v>18</v>
      </c>
      <c r="K179" s="6" t="s">
        <v>18</v>
      </c>
      <c r="L179" s="6" t="s">
        <v>18</v>
      </c>
      <c r="M179" s="8">
        <f t="shared" si="15"/>
        <v>100</v>
      </c>
    </row>
    <row r="180" spans="1:13" x14ac:dyDescent="0.2">
      <c r="A180" s="36">
        <v>98</v>
      </c>
      <c r="B180" s="37" t="s">
        <v>102</v>
      </c>
      <c r="C180" s="11" t="s">
        <v>12</v>
      </c>
      <c r="D180" s="5" t="s">
        <v>18</v>
      </c>
      <c r="E180" s="5"/>
      <c r="F180" s="14">
        <v>54.944000000000003</v>
      </c>
      <c r="G180" s="14">
        <v>14.865</v>
      </c>
      <c r="H180" s="14">
        <v>0.35099999999999998</v>
      </c>
      <c r="I180" s="14">
        <v>0.26700000000000002</v>
      </c>
      <c r="J180" s="5" t="s">
        <v>18</v>
      </c>
      <c r="K180" s="5" t="s">
        <v>18</v>
      </c>
      <c r="L180" s="5">
        <v>-82.304000000000002</v>
      </c>
      <c r="M180" s="10">
        <f t="shared" si="15"/>
        <v>-11.87700000000001</v>
      </c>
    </row>
    <row r="181" spans="1:13" x14ac:dyDescent="0.2">
      <c r="A181" s="36"/>
      <c r="B181" s="37"/>
      <c r="C181" s="7" t="s">
        <v>13</v>
      </c>
      <c r="D181" s="6" t="s">
        <v>18</v>
      </c>
      <c r="E181" s="6"/>
      <c r="F181" s="15">
        <v>16.7</v>
      </c>
      <c r="G181" s="15">
        <v>33.299999999999997</v>
      </c>
      <c r="H181" s="15">
        <v>5.5</v>
      </c>
      <c r="I181" s="15">
        <v>27.8</v>
      </c>
      <c r="J181" s="6" t="s">
        <v>18</v>
      </c>
      <c r="K181" s="6" t="s">
        <v>18</v>
      </c>
      <c r="L181" s="6">
        <v>16.7</v>
      </c>
      <c r="M181" s="8">
        <f t="shared" si="15"/>
        <v>100</v>
      </c>
    </row>
    <row r="182" spans="1:13" ht="12.75" customHeight="1" x14ac:dyDescent="0.2">
      <c r="A182" s="38" t="s">
        <v>103</v>
      </c>
      <c r="B182" s="39"/>
      <c r="C182" s="31" t="s">
        <v>12</v>
      </c>
      <c r="D182" s="30">
        <v>7339.48</v>
      </c>
      <c r="E182" s="30">
        <v>7130.48</v>
      </c>
      <c r="F182" s="30">
        <v>7154.8</v>
      </c>
      <c r="G182" s="30">
        <v>4094.5</v>
      </c>
      <c r="H182" s="30">
        <v>377.96</v>
      </c>
      <c r="I182" s="30">
        <v>22.54</v>
      </c>
      <c r="J182" s="30">
        <v>0.08</v>
      </c>
      <c r="K182" s="30">
        <v>0</v>
      </c>
      <c r="L182" s="30">
        <v>-308.48</v>
      </c>
      <c r="M182" s="30">
        <f t="shared" si="15"/>
        <v>25811.360000000001</v>
      </c>
    </row>
    <row r="183" spans="1:13" s="9" customFormat="1" x14ac:dyDescent="0.2">
      <c r="A183" s="40"/>
      <c r="B183" s="41"/>
      <c r="C183" s="31" t="s">
        <v>13</v>
      </c>
      <c r="D183" s="32">
        <v>0.2</v>
      </c>
      <c r="E183" s="32">
        <v>0.8</v>
      </c>
      <c r="F183" s="32">
        <v>8.4</v>
      </c>
      <c r="G183" s="32">
        <v>42.3</v>
      </c>
      <c r="H183" s="32">
        <v>26.7</v>
      </c>
      <c r="I183" s="32">
        <v>14.5</v>
      </c>
      <c r="J183" s="32">
        <v>0.9</v>
      </c>
      <c r="K183" s="32">
        <v>1.3</v>
      </c>
      <c r="L183" s="32">
        <v>4.9000000000000004</v>
      </c>
      <c r="M183" s="32">
        <f t="shared" si="15"/>
        <v>100</v>
      </c>
    </row>
    <row r="184" spans="1:13" s="9" customFormat="1" x14ac:dyDescent="0.2">
      <c r="A184" s="36">
        <v>96</v>
      </c>
      <c r="B184" s="37" t="s">
        <v>104</v>
      </c>
      <c r="C184" s="11" t="s">
        <v>12</v>
      </c>
      <c r="D184" s="14">
        <v>7339.48</v>
      </c>
      <c r="E184" s="14">
        <v>7130.48</v>
      </c>
      <c r="F184" s="14">
        <v>7154.8</v>
      </c>
      <c r="G184" s="14">
        <v>4094.5</v>
      </c>
      <c r="H184" s="14">
        <v>377.96</v>
      </c>
      <c r="I184" s="14">
        <v>22.54</v>
      </c>
      <c r="J184" s="14">
        <v>0.08</v>
      </c>
      <c r="K184" s="14">
        <v>0</v>
      </c>
      <c r="L184" s="14">
        <v>-308.48</v>
      </c>
      <c r="M184" s="10">
        <f t="shared" si="15"/>
        <v>25811.360000000001</v>
      </c>
    </row>
    <row r="185" spans="1:13" x14ac:dyDescent="0.2">
      <c r="A185" s="36"/>
      <c r="B185" s="37"/>
      <c r="C185" s="7" t="s">
        <v>13</v>
      </c>
      <c r="D185" s="15">
        <v>0.2</v>
      </c>
      <c r="E185" s="15">
        <v>0.8</v>
      </c>
      <c r="F185" s="15">
        <v>8.4</v>
      </c>
      <c r="G185" s="15">
        <v>42.3</v>
      </c>
      <c r="H185" s="15">
        <v>26.7</v>
      </c>
      <c r="I185" s="15">
        <v>14.5</v>
      </c>
      <c r="J185" s="15">
        <v>0.9</v>
      </c>
      <c r="K185" s="15">
        <v>1.3</v>
      </c>
      <c r="L185" s="15">
        <v>4.9000000000000004</v>
      </c>
      <c r="M185" s="8">
        <f t="shared" si="15"/>
        <v>100</v>
      </c>
    </row>
    <row r="186" spans="1:13" ht="12.75" customHeight="1" x14ac:dyDescent="0.2">
      <c r="A186" s="38" t="s">
        <v>105</v>
      </c>
      <c r="B186" s="39"/>
      <c r="C186" s="31" t="s">
        <v>12</v>
      </c>
      <c r="D186" s="30">
        <v>97056.28</v>
      </c>
      <c r="E186" s="30">
        <v>9367.69</v>
      </c>
      <c r="F186" s="30">
        <v>3723.72</v>
      </c>
      <c r="G186" s="30">
        <v>839.25</v>
      </c>
      <c r="H186" s="30">
        <v>30.46</v>
      </c>
      <c r="I186" s="30">
        <v>1.67</v>
      </c>
      <c r="J186" s="30">
        <v>0.03</v>
      </c>
      <c r="K186" s="30">
        <v>0</v>
      </c>
      <c r="L186" s="30">
        <v>-319.85000000000002</v>
      </c>
      <c r="M186" s="30">
        <f t="shared" si="15"/>
        <v>110699.25</v>
      </c>
    </row>
    <row r="187" spans="1:13" s="9" customFormat="1" x14ac:dyDescent="0.2">
      <c r="A187" s="40"/>
      <c r="B187" s="41"/>
      <c r="C187" s="31" t="s">
        <v>13</v>
      </c>
      <c r="D187" s="32">
        <v>1.6</v>
      </c>
      <c r="E187" s="32">
        <v>6.6</v>
      </c>
      <c r="F187" s="32">
        <v>21.6</v>
      </c>
      <c r="G187" s="32">
        <v>44.4</v>
      </c>
      <c r="H187" s="32">
        <v>11.4</v>
      </c>
      <c r="I187" s="32">
        <v>6.2</v>
      </c>
      <c r="J187" s="32">
        <v>0.6</v>
      </c>
      <c r="K187" s="32">
        <v>0.8</v>
      </c>
      <c r="L187" s="32">
        <v>6.8</v>
      </c>
      <c r="M187" s="32">
        <f t="shared" si="15"/>
        <v>100</v>
      </c>
    </row>
    <row r="188" spans="1:13" s="9" customFormat="1" x14ac:dyDescent="0.2">
      <c r="A188" s="36">
        <v>61</v>
      </c>
      <c r="B188" s="37" t="s">
        <v>106</v>
      </c>
      <c r="C188" s="11" t="s">
        <v>12</v>
      </c>
      <c r="D188" s="14">
        <v>97056.28</v>
      </c>
      <c r="E188" s="14">
        <v>9367.69</v>
      </c>
      <c r="F188" s="14">
        <v>3723.72</v>
      </c>
      <c r="G188" s="14">
        <v>839.25</v>
      </c>
      <c r="H188" s="14">
        <v>30.46</v>
      </c>
      <c r="I188" s="14">
        <v>1.67</v>
      </c>
      <c r="J188" s="14">
        <v>0.03</v>
      </c>
      <c r="K188" s="14">
        <v>0</v>
      </c>
      <c r="L188" s="14">
        <v>-319.85000000000002</v>
      </c>
      <c r="M188" s="10">
        <f t="shared" si="15"/>
        <v>110699.25</v>
      </c>
    </row>
    <row r="189" spans="1:13" x14ac:dyDescent="0.2">
      <c r="A189" s="36"/>
      <c r="B189" s="37"/>
      <c r="C189" s="7" t="s">
        <v>13</v>
      </c>
      <c r="D189" s="15">
        <v>1.6</v>
      </c>
      <c r="E189" s="15">
        <v>6.6</v>
      </c>
      <c r="F189" s="15">
        <v>21.6</v>
      </c>
      <c r="G189" s="15">
        <v>44.4</v>
      </c>
      <c r="H189" s="15">
        <v>11.4</v>
      </c>
      <c r="I189" s="15">
        <v>6.2</v>
      </c>
      <c r="J189" s="15">
        <v>0.6</v>
      </c>
      <c r="K189" s="15">
        <v>0.8</v>
      </c>
      <c r="L189" s="15">
        <v>6.8</v>
      </c>
      <c r="M189" s="8">
        <f t="shared" si="15"/>
        <v>100</v>
      </c>
    </row>
    <row r="190" spans="1:13" ht="12.75" customHeight="1" x14ac:dyDescent="0.2">
      <c r="A190" s="38" t="s">
        <v>107</v>
      </c>
      <c r="B190" s="39"/>
      <c r="C190" s="31" t="s">
        <v>12</v>
      </c>
      <c r="D190" s="30">
        <f>D192+D194+D196</f>
        <v>1822587.85</v>
      </c>
      <c r="E190" s="30">
        <f t="shared" ref="E190:L190" si="17">E192+E194+E196</f>
        <v>483193.58</v>
      </c>
      <c r="F190" s="30">
        <f t="shared" si="17"/>
        <v>192007.65000000002</v>
      </c>
      <c r="G190" s="30">
        <f t="shared" si="17"/>
        <v>34475.800000000003</v>
      </c>
      <c r="H190" s="30">
        <f t="shared" si="17"/>
        <v>1927.81</v>
      </c>
      <c r="I190" s="30">
        <f t="shared" si="17"/>
        <v>148.64999999999998</v>
      </c>
      <c r="J190" s="30">
        <f t="shared" si="17"/>
        <v>1.26</v>
      </c>
      <c r="K190" s="30">
        <f t="shared" si="17"/>
        <v>0</v>
      </c>
      <c r="L190" s="30">
        <f t="shared" si="17"/>
        <v>-94570.87</v>
      </c>
      <c r="M190" s="30">
        <f t="shared" si="15"/>
        <v>2439771.7299999995</v>
      </c>
    </row>
    <row r="191" spans="1:13" s="9" customFormat="1" x14ac:dyDescent="0.2">
      <c r="A191" s="40"/>
      <c r="B191" s="41"/>
      <c r="C191" s="31" t="s">
        <v>13</v>
      </c>
      <c r="D191" s="32">
        <v>1.2</v>
      </c>
      <c r="E191" s="32">
        <v>6.2</v>
      </c>
      <c r="F191" s="32">
        <v>22.4</v>
      </c>
      <c r="G191" s="32">
        <v>32.9</v>
      </c>
      <c r="H191" s="32">
        <v>15.7</v>
      </c>
      <c r="I191" s="32">
        <v>11.2</v>
      </c>
      <c r="J191" s="32">
        <v>1.1000000000000001</v>
      </c>
      <c r="K191" s="32">
        <v>1.5</v>
      </c>
      <c r="L191" s="32">
        <v>7.8</v>
      </c>
      <c r="M191" s="32">
        <f t="shared" si="15"/>
        <v>99.999999999999986</v>
      </c>
    </row>
    <row r="192" spans="1:13" s="9" customFormat="1" x14ac:dyDescent="0.2">
      <c r="A192" s="36">
        <v>45</v>
      </c>
      <c r="B192" s="37" t="s">
        <v>108</v>
      </c>
      <c r="C192" s="11" t="s">
        <v>12</v>
      </c>
      <c r="D192" s="14">
        <v>130385.54</v>
      </c>
      <c r="E192" s="14">
        <v>41121.269999999997</v>
      </c>
      <c r="F192" s="14">
        <v>25703.71</v>
      </c>
      <c r="G192" s="14">
        <v>6269.6</v>
      </c>
      <c r="H192" s="14">
        <v>361.64</v>
      </c>
      <c r="I192" s="14">
        <v>20.010000000000002</v>
      </c>
      <c r="J192" s="14">
        <v>0.16</v>
      </c>
      <c r="K192" s="14">
        <v>0</v>
      </c>
      <c r="L192" s="14">
        <v>-3391.34</v>
      </c>
      <c r="M192" s="10">
        <f t="shared" si="15"/>
        <v>200470.59000000003</v>
      </c>
    </row>
    <row r="193" spans="1:13" x14ac:dyDescent="0.2">
      <c r="A193" s="36"/>
      <c r="B193" s="37"/>
      <c r="C193" s="7" t="s">
        <v>13</v>
      </c>
      <c r="D193" s="15">
        <v>1</v>
      </c>
      <c r="E193" s="15">
        <v>3.6</v>
      </c>
      <c r="F193" s="15">
        <v>20.5</v>
      </c>
      <c r="G193" s="15">
        <v>38</v>
      </c>
      <c r="H193" s="15">
        <v>17.8</v>
      </c>
      <c r="I193" s="15">
        <v>9.5</v>
      </c>
      <c r="J193" s="15">
        <v>0.8</v>
      </c>
      <c r="K193" s="15">
        <v>1.5</v>
      </c>
      <c r="L193" s="15">
        <v>7.3</v>
      </c>
      <c r="M193" s="8">
        <f t="shared" si="15"/>
        <v>100</v>
      </c>
    </row>
    <row r="194" spans="1:13" x14ac:dyDescent="0.2">
      <c r="A194" s="36">
        <v>46</v>
      </c>
      <c r="B194" s="37" t="s">
        <v>109</v>
      </c>
      <c r="C194" s="11" t="s">
        <v>12</v>
      </c>
      <c r="D194" s="14">
        <v>1050737.72</v>
      </c>
      <c r="E194" s="14">
        <v>309760.19</v>
      </c>
      <c r="F194" s="14">
        <v>83241.740000000005</v>
      </c>
      <c r="G194" s="14">
        <v>10761.38</v>
      </c>
      <c r="H194" s="14">
        <v>607.69000000000005</v>
      </c>
      <c r="I194" s="14">
        <v>47.48</v>
      </c>
      <c r="J194" s="14">
        <v>0.49</v>
      </c>
      <c r="K194" s="14">
        <v>0</v>
      </c>
      <c r="L194" s="14">
        <v>-89894.41</v>
      </c>
      <c r="M194" s="10">
        <f t="shared" si="15"/>
        <v>1365262.2799999998</v>
      </c>
    </row>
    <row r="195" spans="1:13" x14ac:dyDescent="0.2">
      <c r="A195" s="36"/>
      <c r="B195" s="37"/>
      <c r="C195" s="7" t="s">
        <v>13</v>
      </c>
      <c r="D195" s="15">
        <v>1.9</v>
      </c>
      <c r="E195" s="15">
        <v>10.199999999999999</v>
      </c>
      <c r="F195" s="15">
        <v>23.5</v>
      </c>
      <c r="G195" s="15">
        <v>27.2</v>
      </c>
      <c r="H195" s="15">
        <v>13.4</v>
      </c>
      <c r="I195" s="15">
        <v>9.6</v>
      </c>
      <c r="J195" s="15">
        <v>1.2</v>
      </c>
      <c r="K195" s="15">
        <v>1.8</v>
      </c>
      <c r="L195" s="15">
        <v>11.2</v>
      </c>
      <c r="M195" s="8">
        <f t="shared" si="15"/>
        <v>100</v>
      </c>
    </row>
    <row r="196" spans="1:13" x14ac:dyDescent="0.2">
      <c r="A196" s="36">
        <v>47</v>
      </c>
      <c r="B196" s="37" t="s">
        <v>110</v>
      </c>
      <c r="C196" s="11" t="s">
        <v>12</v>
      </c>
      <c r="D196" s="14">
        <v>641464.59</v>
      </c>
      <c r="E196" s="14">
        <v>132312.12</v>
      </c>
      <c r="F196" s="14">
        <v>83062.2</v>
      </c>
      <c r="G196" s="14">
        <v>17444.82</v>
      </c>
      <c r="H196" s="14">
        <v>958.48</v>
      </c>
      <c r="I196" s="14">
        <v>81.16</v>
      </c>
      <c r="J196" s="14">
        <v>0.61</v>
      </c>
      <c r="K196" s="14">
        <v>0</v>
      </c>
      <c r="L196" s="14">
        <v>-1285.1199999999999</v>
      </c>
      <c r="M196" s="10">
        <f t="shared" si="15"/>
        <v>874038.85999999987</v>
      </c>
    </row>
    <row r="197" spans="1:13" x14ac:dyDescent="0.2">
      <c r="A197" s="36"/>
      <c r="B197" s="37"/>
      <c r="C197" s="7" t="s">
        <v>13</v>
      </c>
      <c r="D197" s="15">
        <v>0.7</v>
      </c>
      <c r="E197" s="15">
        <v>3.8</v>
      </c>
      <c r="F197" s="15">
        <v>22.3</v>
      </c>
      <c r="G197" s="15">
        <v>35.700000000000003</v>
      </c>
      <c r="H197" s="15">
        <v>16.8</v>
      </c>
      <c r="I197" s="15">
        <v>13</v>
      </c>
      <c r="J197" s="15">
        <v>1.3</v>
      </c>
      <c r="K197" s="15">
        <v>1.3</v>
      </c>
      <c r="L197" s="15">
        <v>5.0999999999999996</v>
      </c>
      <c r="M197" s="8">
        <f t="shared" si="15"/>
        <v>99.999999999999986</v>
      </c>
    </row>
    <row r="198" spans="1:13" ht="12.75" customHeight="1" x14ac:dyDescent="0.2">
      <c r="A198" s="38" t="s">
        <v>111</v>
      </c>
      <c r="B198" s="39"/>
      <c r="C198" s="31" t="s">
        <v>12</v>
      </c>
      <c r="D198" s="30">
        <f>D200+D202+D204+D206+D208</f>
        <v>28255.019999999997</v>
      </c>
      <c r="E198" s="30">
        <f t="shared" ref="E198:L198" si="18">E200+E202+E204+E206+E208</f>
        <v>27685.56</v>
      </c>
      <c r="F198" s="30">
        <f t="shared" si="18"/>
        <v>6069.48</v>
      </c>
      <c r="G198" s="30">
        <f t="shared" si="18"/>
        <v>769.24000000000012</v>
      </c>
      <c r="H198" s="30">
        <f t="shared" si="18"/>
        <v>47.87</v>
      </c>
      <c r="I198" s="30">
        <f t="shared" si="18"/>
        <v>2.9699999999999998</v>
      </c>
      <c r="J198" s="30">
        <v>2.1000000000000001E-2</v>
      </c>
      <c r="K198" s="30">
        <v>0</v>
      </c>
      <c r="L198" s="30">
        <f t="shared" si="18"/>
        <v>-1966.1100000000001</v>
      </c>
      <c r="M198" s="30">
        <f t="shared" si="15"/>
        <v>60864.050999999999</v>
      </c>
    </row>
    <row r="199" spans="1:13" s="9" customFormat="1" x14ac:dyDescent="0.2">
      <c r="A199" s="40"/>
      <c r="B199" s="41"/>
      <c r="C199" s="31" t="s">
        <v>13</v>
      </c>
      <c r="D199" s="32">
        <v>1.7</v>
      </c>
      <c r="E199" s="32">
        <v>12.3</v>
      </c>
      <c r="F199" s="32">
        <v>23.1</v>
      </c>
      <c r="G199" s="32">
        <v>25.6</v>
      </c>
      <c r="H199" s="32">
        <v>13.2</v>
      </c>
      <c r="I199" s="32">
        <v>7.9</v>
      </c>
      <c r="J199" s="32">
        <v>0.6</v>
      </c>
      <c r="K199" s="32">
        <v>1.4</v>
      </c>
      <c r="L199" s="32">
        <v>14.2</v>
      </c>
      <c r="M199" s="32">
        <f t="shared" si="15"/>
        <v>100.00000000000001</v>
      </c>
    </row>
    <row r="200" spans="1:13" s="9" customFormat="1" x14ac:dyDescent="0.2">
      <c r="A200" s="36">
        <v>26</v>
      </c>
      <c r="B200" s="37" t="s">
        <v>112</v>
      </c>
      <c r="C200" s="11" t="s">
        <v>12</v>
      </c>
      <c r="D200" s="14">
        <v>14140.96</v>
      </c>
      <c r="E200" s="14">
        <v>4843.4799999999996</v>
      </c>
      <c r="F200" s="14">
        <v>1840.81</v>
      </c>
      <c r="G200" s="14">
        <v>220.15</v>
      </c>
      <c r="H200" s="14">
        <v>15.14</v>
      </c>
      <c r="I200" s="14">
        <v>1.03</v>
      </c>
      <c r="J200" s="14">
        <v>0.01</v>
      </c>
      <c r="K200" s="14">
        <v>0</v>
      </c>
      <c r="L200" s="14">
        <v>-128.51</v>
      </c>
      <c r="M200" s="10">
        <f t="shared" si="15"/>
        <v>20933.07</v>
      </c>
    </row>
    <row r="201" spans="1:13" x14ac:dyDescent="0.2">
      <c r="A201" s="36"/>
      <c r="B201" s="37"/>
      <c r="C201" s="7" t="s">
        <v>13</v>
      </c>
      <c r="D201" s="15">
        <v>2.1</v>
      </c>
      <c r="E201" s="15">
        <v>8.6999999999999993</v>
      </c>
      <c r="F201" s="15">
        <v>26.3</v>
      </c>
      <c r="G201" s="15">
        <v>26.8</v>
      </c>
      <c r="H201" s="15">
        <v>15.5</v>
      </c>
      <c r="I201" s="15">
        <v>10.3</v>
      </c>
      <c r="J201" s="15">
        <v>1</v>
      </c>
      <c r="K201" s="15">
        <v>1</v>
      </c>
      <c r="L201" s="15">
        <v>8.3000000000000007</v>
      </c>
      <c r="M201" s="8">
        <f t="shared" si="15"/>
        <v>100</v>
      </c>
    </row>
    <row r="202" spans="1:13" x14ac:dyDescent="0.2">
      <c r="A202" s="36">
        <v>27</v>
      </c>
      <c r="B202" s="37" t="s">
        <v>113</v>
      </c>
      <c r="C202" s="11" t="s">
        <v>12</v>
      </c>
      <c r="D202" s="14">
        <v>7570.49</v>
      </c>
      <c r="E202" s="14">
        <v>4920.78</v>
      </c>
      <c r="F202" s="14">
        <v>1011.04</v>
      </c>
      <c r="G202" s="14">
        <v>187.82</v>
      </c>
      <c r="H202" s="14">
        <v>6.76</v>
      </c>
      <c r="I202" s="14">
        <v>0.35</v>
      </c>
      <c r="J202" s="5" t="s">
        <v>18</v>
      </c>
      <c r="K202" s="14">
        <v>0</v>
      </c>
      <c r="L202" s="14">
        <v>-200.8</v>
      </c>
      <c r="M202" s="10">
        <f t="shared" si="15"/>
        <v>13496.440000000002</v>
      </c>
    </row>
    <row r="203" spans="1:13" x14ac:dyDescent="0.2">
      <c r="A203" s="36"/>
      <c r="B203" s="37"/>
      <c r="C203" s="7" t="s">
        <v>13</v>
      </c>
      <c r="D203" s="15">
        <v>3</v>
      </c>
      <c r="E203" s="15">
        <v>11.9</v>
      </c>
      <c r="F203" s="15">
        <v>21.7</v>
      </c>
      <c r="G203" s="15">
        <v>29.9</v>
      </c>
      <c r="H203" s="15">
        <v>11.9</v>
      </c>
      <c r="I203" s="15">
        <v>5.2</v>
      </c>
      <c r="J203" s="5" t="s">
        <v>18</v>
      </c>
      <c r="K203" s="15">
        <v>1.5</v>
      </c>
      <c r="L203" s="15">
        <v>14.9</v>
      </c>
      <c r="M203" s="8">
        <f t="shared" si="15"/>
        <v>100.00000000000001</v>
      </c>
    </row>
    <row r="204" spans="1:13" x14ac:dyDescent="0.2">
      <c r="A204" s="36">
        <v>28</v>
      </c>
      <c r="B204" s="37" t="s">
        <v>114</v>
      </c>
      <c r="C204" s="11" t="s">
        <v>12</v>
      </c>
      <c r="D204" s="14">
        <v>1242.9100000000001</v>
      </c>
      <c r="E204" s="14">
        <v>10878.1</v>
      </c>
      <c r="F204" s="14">
        <v>2240.06</v>
      </c>
      <c r="G204" s="14">
        <v>194.69</v>
      </c>
      <c r="H204" s="14">
        <v>15.29</v>
      </c>
      <c r="I204" s="14">
        <v>0.85</v>
      </c>
      <c r="J204" s="14">
        <v>0.01</v>
      </c>
      <c r="K204" s="14">
        <v>0</v>
      </c>
      <c r="L204" s="14">
        <v>-677.73</v>
      </c>
      <c r="M204" s="10">
        <f t="shared" si="15"/>
        <v>13894.180000000002</v>
      </c>
    </row>
    <row r="205" spans="1:13" x14ac:dyDescent="0.2">
      <c r="A205" s="36"/>
      <c r="B205" s="37"/>
      <c r="C205" s="7" t="s">
        <v>13</v>
      </c>
      <c r="D205" s="15">
        <v>0.5</v>
      </c>
      <c r="E205" s="15">
        <v>14.9</v>
      </c>
      <c r="F205" s="15">
        <v>25.8</v>
      </c>
      <c r="G205" s="15">
        <v>22.2</v>
      </c>
      <c r="H205" s="15">
        <v>11.3</v>
      </c>
      <c r="I205" s="15">
        <v>6.8</v>
      </c>
      <c r="J205" s="15">
        <v>0.5</v>
      </c>
      <c r="K205" s="15">
        <v>0.9</v>
      </c>
      <c r="L205" s="15">
        <v>17.100000000000001</v>
      </c>
      <c r="M205" s="8">
        <f t="shared" si="15"/>
        <v>100</v>
      </c>
    </row>
    <row r="206" spans="1:13" x14ac:dyDescent="0.2">
      <c r="A206" s="36">
        <v>29</v>
      </c>
      <c r="B206" s="37" t="s">
        <v>115</v>
      </c>
      <c r="C206" s="11" t="s">
        <v>12</v>
      </c>
      <c r="D206" s="14">
        <v>4127.22</v>
      </c>
      <c r="E206" s="14">
        <v>2184.7600000000002</v>
      </c>
      <c r="F206" s="14">
        <v>376.54</v>
      </c>
      <c r="G206" s="14">
        <v>58.61</v>
      </c>
      <c r="H206" s="14">
        <v>4.42</v>
      </c>
      <c r="I206" s="14">
        <v>0.05</v>
      </c>
      <c r="J206" s="5" t="s">
        <v>18</v>
      </c>
      <c r="K206" s="5">
        <v>0</v>
      </c>
      <c r="L206" s="5">
        <v>-848.09</v>
      </c>
      <c r="M206" s="10">
        <f t="shared" si="15"/>
        <v>5903.51</v>
      </c>
    </row>
    <row r="207" spans="1:13" x14ac:dyDescent="0.2">
      <c r="A207" s="36"/>
      <c r="B207" s="37"/>
      <c r="C207" s="7" t="s">
        <v>13</v>
      </c>
      <c r="D207" s="15">
        <v>3.2</v>
      </c>
      <c r="E207" s="15">
        <v>15.9</v>
      </c>
      <c r="F207" s="15">
        <v>17.399999999999999</v>
      </c>
      <c r="G207" s="15">
        <v>23.8</v>
      </c>
      <c r="H207" s="15">
        <v>14.3</v>
      </c>
      <c r="I207" s="15">
        <v>1.6</v>
      </c>
      <c r="J207" s="6" t="s">
        <v>18</v>
      </c>
      <c r="K207" s="15">
        <v>1.6</v>
      </c>
      <c r="L207" s="15">
        <v>22.2</v>
      </c>
      <c r="M207" s="8">
        <f t="shared" si="15"/>
        <v>99.999999999999986</v>
      </c>
    </row>
    <row r="208" spans="1:13" x14ac:dyDescent="0.2">
      <c r="A208" s="36">
        <v>30</v>
      </c>
      <c r="B208" s="37" t="s">
        <v>116</v>
      </c>
      <c r="C208" s="11" t="s">
        <v>12</v>
      </c>
      <c r="D208" s="14">
        <v>1173.44</v>
      </c>
      <c r="E208" s="14">
        <v>4858.4399999999996</v>
      </c>
      <c r="F208" s="14">
        <v>601.03</v>
      </c>
      <c r="G208" s="14">
        <v>107.97</v>
      </c>
      <c r="H208" s="14">
        <v>6.26</v>
      </c>
      <c r="I208" s="14">
        <v>0.69</v>
      </c>
      <c r="J208" s="19">
        <v>1E-3</v>
      </c>
      <c r="K208" s="14">
        <v>0</v>
      </c>
      <c r="L208" s="14">
        <v>-110.98</v>
      </c>
      <c r="M208" s="10">
        <f t="shared" si="15"/>
        <v>6636.8509999999997</v>
      </c>
    </row>
    <row r="209" spans="1:13" x14ac:dyDescent="0.2">
      <c r="A209" s="36"/>
      <c r="B209" s="37"/>
      <c r="C209" s="7" t="s">
        <v>13</v>
      </c>
      <c r="D209" s="15">
        <v>0.9</v>
      </c>
      <c r="E209" s="15">
        <v>11.3</v>
      </c>
      <c r="F209" s="15">
        <v>17</v>
      </c>
      <c r="G209" s="15">
        <v>26.4</v>
      </c>
      <c r="H209" s="15">
        <v>14.2</v>
      </c>
      <c r="I209" s="15">
        <v>13.2</v>
      </c>
      <c r="J209" s="15">
        <v>1</v>
      </c>
      <c r="K209" s="15">
        <v>2.8</v>
      </c>
      <c r="L209" s="15">
        <v>13.2</v>
      </c>
      <c r="M209" s="8">
        <f t="shared" si="15"/>
        <v>100</v>
      </c>
    </row>
    <row r="210" spans="1:13" ht="12.75" customHeight="1" x14ac:dyDescent="0.2">
      <c r="A210" s="38" t="s">
        <v>117</v>
      </c>
      <c r="B210" s="39"/>
      <c r="C210" s="31" t="s">
        <v>12</v>
      </c>
      <c r="D210" s="30">
        <f>D212+D214+D216+D218+D220</f>
        <v>157036.13999999998</v>
      </c>
      <c r="E210" s="30">
        <f t="shared" ref="E210:I210" si="19">E212+E214+E216+E218+E220</f>
        <v>108976.74999999999</v>
      </c>
      <c r="F210" s="30">
        <f t="shared" si="19"/>
        <v>52923.909999999996</v>
      </c>
      <c r="G210" s="30">
        <f t="shared" si="19"/>
        <v>9701.98</v>
      </c>
      <c r="H210" s="30">
        <f t="shared" si="19"/>
        <v>424.76</v>
      </c>
      <c r="I210" s="30">
        <f t="shared" si="19"/>
        <v>30.07</v>
      </c>
      <c r="J210" s="30">
        <v>0.224</v>
      </c>
      <c r="K210" s="30">
        <v>0</v>
      </c>
      <c r="L210" s="30">
        <v>-37984.400000000001</v>
      </c>
      <c r="M210" s="30">
        <f t="shared" ref="M210:M243" si="20">SUM(D210:L210)</f>
        <v>291109.43399999989</v>
      </c>
    </row>
    <row r="211" spans="1:13" s="9" customFormat="1" x14ac:dyDescent="0.2">
      <c r="A211" s="40"/>
      <c r="B211" s="41"/>
      <c r="C211" s="31" t="s">
        <v>13</v>
      </c>
      <c r="D211" s="32">
        <v>0.6</v>
      </c>
      <c r="E211" s="32">
        <v>5.9</v>
      </c>
      <c r="F211" s="32">
        <v>23.9</v>
      </c>
      <c r="G211" s="32">
        <v>35.4</v>
      </c>
      <c r="H211" s="32">
        <v>13.1</v>
      </c>
      <c r="I211" s="32">
        <v>8.4</v>
      </c>
      <c r="J211" s="32">
        <v>0.7</v>
      </c>
      <c r="K211" s="32">
        <v>1.1000000000000001</v>
      </c>
      <c r="L211" s="32">
        <v>10.9</v>
      </c>
      <c r="M211" s="32">
        <f t="shared" si="20"/>
        <v>100</v>
      </c>
    </row>
    <row r="212" spans="1:13" s="9" customFormat="1" x14ac:dyDescent="0.2">
      <c r="A212" s="36">
        <v>49</v>
      </c>
      <c r="B212" s="37" t="s">
        <v>118</v>
      </c>
      <c r="C212" s="11" t="s">
        <v>12</v>
      </c>
      <c r="D212" s="14">
        <v>52234.64</v>
      </c>
      <c r="E212" s="14">
        <v>55155.42</v>
      </c>
      <c r="F212" s="14">
        <v>34528.61</v>
      </c>
      <c r="G212" s="14">
        <v>6525.51</v>
      </c>
      <c r="H212" s="14">
        <v>258.77999999999997</v>
      </c>
      <c r="I212" s="14">
        <v>18.16</v>
      </c>
      <c r="J212" s="14">
        <v>0.16</v>
      </c>
      <c r="K212" s="14">
        <v>0</v>
      </c>
      <c r="L212" s="14">
        <v>-30135.58</v>
      </c>
      <c r="M212" s="10">
        <f t="shared" si="20"/>
        <v>118585.7</v>
      </c>
    </row>
    <row r="213" spans="1:13" x14ac:dyDescent="0.2">
      <c r="A213" s="36"/>
      <c r="B213" s="37"/>
      <c r="C213" s="7" t="s">
        <v>13</v>
      </c>
      <c r="D213" s="15">
        <v>0.3</v>
      </c>
      <c r="E213" s="15">
        <v>5.3</v>
      </c>
      <c r="F213" s="15">
        <v>24.4</v>
      </c>
      <c r="G213" s="15">
        <v>35.9</v>
      </c>
      <c r="H213" s="15">
        <v>12.9</v>
      </c>
      <c r="I213" s="15">
        <v>7.9</v>
      </c>
      <c r="J213" s="15">
        <v>0.8</v>
      </c>
      <c r="K213" s="15">
        <v>1.2</v>
      </c>
      <c r="L213" s="15">
        <v>11.3</v>
      </c>
      <c r="M213" s="8">
        <f t="shared" si="20"/>
        <v>100.00000000000001</v>
      </c>
    </row>
    <row r="214" spans="1:13" x14ac:dyDescent="0.2">
      <c r="A214" s="36">
        <v>50</v>
      </c>
      <c r="B214" s="37" t="s">
        <v>119</v>
      </c>
      <c r="C214" s="11" t="s">
        <v>12</v>
      </c>
      <c r="D214" s="14">
        <v>9358.3700000000008</v>
      </c>
      <c r="E214" s="14">
        <v>3879.45</v>
      </c>
      <c r="F214" s="14">
        <v>789.82</v>
      </c>
      <c r="G214" s="14">
        <v>141.41999999999999</v>
      </c>
      <c r="H214" s="14">
        <v>6.22</v>
      </c>
      <c r="I214" s="14">
        <v>0.71</v>
      </c>
      <c r="J214" s="5" t="s">
        <v>18</v>
      </c>
      <c r="K214" s="5">
        <v>0</v>
      </c>
      <c r="L214" s="5">
        <v>-847.44</v>
      </c>
      <c r="M214" s="10">
        <f t="shared" si="20"/>
        <v>13328.549999999997</v>
      </c>
    </row>
    <row r="215" spans="1:13" x14ac:dyDescent="0.2">
      <c r="A215" s="36"/>
      <c r="B215" s="37"/>
      <c r="C215" s="7" t="s">
        <v>13</v>
      </c>
      <c r="D215" s="15">
        <v>3.4</v>
      </c>
      <c r="E215" s="15">
        <v>6</v>
      </c>
      <c r="F215" s="15">
        <v>18.8</v>
      </c>
      <c r="G215" s="15">
        <v>25.6</v>
      </c>
      <c r="H215" s="15">
        <v>12</v>
      </c>
      <c r="I215" s="15">
        <v>12.8</v>
      </c>
      <c r="J215" s="6" t="s">
        <v>18</v>
      </c>
      <c r="K215" s="15">
        <v>0.9</v>
      </c>
      <c r="L215" s="15">
        <v>20.5</v>
      </c>
      <c r="M215" s="8">
        <f t="shared" si="20"/>
        <v>100.00000000000001</v>
      </c>
    </row>
    <row r="216" spans="1:13" x14ac:dyDescent="0.2">
      <c r="A216" s="36">
        <v>51</v>
      </c>
      <c r="B216" s="37" t="s">
        <v>120</v>
      </c>
      <c r="C216" s="11" t="s">
        <v>12</v>
      </c>
      <c r="D216" s="14">
        <v>13037.63</v>
      </c>
      <c r="E216" s="14">
        <v>1843.05</v>
      </c>
      <c r="F216" s="14">
        <v>354.29</v>
      </c>
      <c r="G216" s="14">
        <v>40.07</v>
      </c>
      <c r="H216" s="14">
        <v>0.87</v>
      </c>
      <c r="I216" s="14">
        <v>0.4</v>
      </c>
      <c r="J216" s="19">
        <v>4.0000000000000001E-3</v>
      </c>
      <c r="K216" s="5" t="s">
        <v>18</v>
      </c>
      <c r="L216" s="5" t="s">
        <v>18</v>
      </c>
      <c r="M216" s="10">
        <f t="shared" si="20"/>
        <v>15276.314</v>
      </c>
    </row>
    <row r="217" spans="1:13" x14ac:dyDescent="0.2">
      <c r="A217" s="36"/>
      <c r="B217" s="37"/>
      <c r="C217" s="7" t="s">
        <v>13</v>
      </c>
      <c r="D217" s="15">
        <v>5.4</v>
      </c>
      <c r="E217" s="15">
        <v>13.5</v>
      </c>
      <c r="F217" s="15">
        <v>27</v>
      </c>
      <c r="G217" s="15">
        <v>24.4</v>
      </c>
      <c r="H217" s="15">
        <v>5.4</v>
      </c>
      <c r="I217" s="15">
        <v>21.6</v>
      </c>
      <c r="J217" s="15">
        <v>2.7</v>
      </c>
      <c r="K217" s="6" t="s">
        <v>18</v>
      </c>
      <c r="L217" s="6" t="s">
        <v>18</v>
      </c>
      <c r="M217" s="8">
        <f t="shared" si="20"/>
        <v>100.00000000000001</v>
      </c>
    </row>
    <row r="218" spans="1:13" x14ac:dyDescent="0.2">
      <c r="A218" s="36">
        <v>52</v>
      </c>
      <c r="B218" s="37" t="s">
        <v>121</v>
      </c>
      <c r="C218" s="11" t="s">
        <v>12</v>
      </c>
      <c r="D218" s="14">
        <v>63622.23</v>
      </c>
      <c r="E218" s="14">
        <v>45174.6</v>
      </c>
      <c r="F218" s="14">
        <v>16439.98</v>
      </c>
      <c r="G218" s="14">
        <v>2855.41</v>
      </c>
      <c r="H218" s="14">
        <v>146.88</v>
      </c>
      <c r="I218" s="14">
        <v>10.25</v>
      </c>
      <c r="J218" s="14">
        <v>0.06</v>
      </c>
      <c r="K218" s="14">
        <v>0</v>
      </c>
      <c r="L218" s="14">
        <v>-6998.38</v>
      </c>
      <c r="M218" s="10">
        <f t="shared" si="20"/>
        <v>121251.03</v>
      </c>
    </row>
    <row r="219" spans="1:13" x14ac:dyDescent="0.2">
      <c r="A219" s="36"/>
      <c r="B219" s="37"/>
      <c r="C219" s="7" t="s">
        <v>13</v>
      </c>
      <c r="D219" s="15">
        <v>0.8</v>
      </c>
      <c r="E219" s="15">
        <v>6.9</v>
      </c>
      <c r="F219" s="15">
        <v>23.1</v>
      </c>
      <c r="G219" s="15">
        <v>35.200000000000003</v>
      </c>
      <c r="H219" s="15">
        <v>13.3</v>
      </c>
      <c r="I219" s="15">
        <v>9</v>
      </c>
      <c r="J219" s="15">
        <v>0.6</v>
      </c>
      <c r="K219" s="15">
        <v>1</v>
      </c>
      <c r="L219" s="15">
        <v>10.1</v>
      </c>
      <c r="M219" s="8">
        <f t="shared" si="20"/>
        <v>99.999999999999986</v>
      </c>
    </row>
    <row r="220" spans="1:13" x14ac:dyDescent="0.2">
      <c r="A220" s="36">
        <v>53</v>
      </c>
      <c r="B220" s="37" t="s">
        <v>122</v>
      </c>
      <c r="C220" s="11" t="s">
        <v>12</v>
      </c>
      <c r="D220" s="14">
        <v>18783.27</v>
      </c>
      <c r="E220" s="14">
        <v>2924.23</v>
      </c>
      <c r="F220" s="14">
        <v>811.21</v>
      </c>
      <c r="G220" s="14">
        <v>139.57</v>
      </c>
      <c r="H220" s="14">
        <v>12.01</v>
      </c>
      <c r="I220" s="14">
        <v>0.55000000000000004</v>
      </c>
      <c r="J220" s="5" t="s">
        <v>18</v>
      </c>
      <c r="K220" s="14">
        <v>0</v>
      </c>
      <c r="L220" s="14">
        <v>-3</v>
      </c>
      <c r="M220" s="10">
        <f t="shared" si="20"/>
        <v>22667.839999999997</v>
      </c>
    </row>
    <row r="221" spans="1:13" x14ac:dyDescent="0.2">
      <c r="A221" s="36"/>
      <c r="B221" s="37"/>
      <c r="C221" s="7" t="s">
        <v>13</v>
      </c>
      <c r="D221" s="15">
        <v>3.4</v>
      </c>
      <c r="E221" s="15">
        <v>7.7</v>
      </c>
      <c r="F221" s="15">
        <v>20.5</v>
      </c>
      <c r="G221" s="15">
        <v>31.6</v>
      </c>
      <c r="H221" s="15">
        <v>20.5</v>
      </c>
      <c r="I221" s="15">
        <v>8.6</v>
      </c>
      <c r="J221" s="6" t="s">
        <v>18</v>
      </c>
      <c r="K221" s="15">
        <v>1.7</v>
      </c>
      <c r="L221" s="15">
        <v>6</v>
      </c>
      <c r="M221" s="8">
        <f t="shared" si="20"/>
        <v>100</v>
      </c>
    </row>
    <row r="222" spans="1:13" ht="12.75" customHeight="1" x14ac:dyDescent="0.2">
      <c r="A222" s="38" t="s">
        <v>123</v>
      </c>
      <c r="B222" s="39"/>
      <c r="C222" s="31" t="s">
        <v>12</v>
      </c>
      <c r="D222" s="30" t="s">
        <v>18</v>
      </c>
      <c r="E222" s="30">
        <v>6130.13</v>
      </c>
      <c r="F222" s="30">
        <v>2837.61</v>
      </c>
      <c r="G222" s="30">
        <v>973.27</v>
      </c>
      <c r="H222" s="30">
        <v>77.209999999999994</v>
      </c>
      <c r="I222" s="30">
        <v>4.67</v>
      </c>
      <c r="J222" s="30">
        <v>0.04</v>
      </c>
      <c r="K222" s="30">
        <v>0</v>
      </c>
      <c r="L222" s="30">
        <v>-213.71</v>
      </c>
      <c r="M222" s="30">
        <f t="shared" si="20"/>
        <v>9809.2200000000012</v>
      </c>
    </row>
    <row r="223" spans="1:13" s="9" customFormat="1" x14ac:dyDescent="0.2">
      <c r="A223" s="40"/>
      <c r="B223" s="41"/>
      <c r="C223" s="31" t="s">
        <v>13</v>
      </c>
      <c r="D223" s="32" t="s">
        <v>18</v>
      </c>
      <c r="E223" s="32">
        <v>3</v>
      </c>
      <c r="F223" s="32">
        <v>14.4</v>
      </c>
      <c r="G223" s="32">
        <v>38.9</v>
      </c>
      <c r="H223" s="32">
        <v>22.6</v>
      </c>
      <c r="I223" s="32">
        <v>12.9</v>
      </c>
      <c r="J223" s="32">
        <v>1</v>
      </c>
      <c r="K223" s="32">
        <v>0.7</v>
      </c>
      <c r="L223" s="32">
        <v>6.5</v>
      </c>
      <c r="M223" s="32">
        <f t="shared" si="20"/>
        <v>100.00000000000001</v>
      </c>
    </row>
    <row r="224" spans="1:13" s="9" customFormat="1" x14ac:dyDescent="0.2">
      <c r="A224" s="36">
        <v>79</v>
      </c>
      <c r="B224" s="42" t="s">
        <v>124</v>
      </c>
      <c r="C224" s="11" t="s">
        <v>12</v>
      </c>
      <c r="D224" s="10" t="s">
        <v>18</v>
      </c>
      <c r="E224" s="14">
        <v>6130.13</v>
      </c>
      <c r="F224" s="14">
        <v>2837.61</v>
      </c>
      <c r="G224" s="14">
        <v>973.27</v>
      </c>
      <c r="H224" s="14">
        <v>77.209999999999994</v>
      </c>
      <c r="I224" s="14">
        <v>4.67</v>
      </c>
      <c r="J224" s="14">
        <v>0.04</v>
      </c>
      <c r="K224" s="14">
        <v>0</v>
      </c>
      <c r="L224" s="14">
        <v>-213.71</v>
      </c>
      <c r="M224" s="10">
        <f t="shared" si="20"/>
        <v>9809.2200000000012</v>
      </c>
    </row>
    <row r="225" spans="1:13" x14ac:dyDescent="0.2">
      <c r="A225" s="36"/>
      <c r="B225" s="42"/>
      <c r="C225" s="7" t="s">
        <v>13</v>
      </c>
      <c r="D225" s="6" t="s">
        <v>18</v>
      </c>
      <c r="E225" s="15">
        <v>3</v>
      </c>
      <c r="F225" s="15">
        <v>14.4</v>
      </c>
      <c r="G225" s="15">
        <v>38.9</v>
      </c>
      <c r="H225" s="15">
        <v>22.6</v>
      </c>
      <c r="I225" s="15">
        <v>12.9</v>
      </c>
      <c r="J225" s="15">
        <v>1</v>
      </c>
      <c r="K225" s="15">
        <v>0.7</v>
      </c>
      <c r="L225" s="15">
        <v>6.5</v>
      </c>
      <c r="M225" s="8">
        <f t="shared" si="20"/>
        <v>100.00000000000001</v>
      </c>
    </row>
    <row r="226" spans="1:13" ht="12.75" customHeight="1" x14ac:dyDescent="0.2">
      <c r="A226" s="38" t="s">
        <v>125</v>
      </c>
      <c r="B226" s="39"/>
      <c r="C226" s="31" t="s">
        <v>12</v>
      </c>
      <c r="D226" s="30">
        <f>D228+D230</f>
        <v>18997.05</v>
      </c>
      <c r="E226" s="30">
        <f t="shared" ref="E226:J226" si="21">E228+E230</f>
        <v>13817.140000000001</v>
      </c>
      <c r="F226" s="30">
        <f t="shared" si="21"/>
        <v>1872.22</v>
      </c>
      <c r="G226" s="30">
        <f t="shared" si="21"/>
        <v>205.41</v>
      </c>
      <c r="H226" s="30">
        <f t="shared" si="21"/>
        <v>11.47</v>
      </c>
      <c r="I226" s="30">
        <v>0.41</v>
      </c>
      <c r="J226" s="30">
        <f t="shared" si="21"/>
        <v>2.0199999999999999E-2</v>
      </c>
      <c r="K226" s="30" t="s">
        <v>18</v>
      </c>
      <c r="L226" s="30">
        <v>-39.299999999999997</v>
      </c>
      <c r="M226" s="30">
        <f t="shared" si="20"/>
        <v>34864.420200000008</v>
      </c>
    </row>
    <row r="227" spans="1:13" s="9" customFormat="1" x14ac:dyDescent="0.2">
      <c r="A227" s="40"/>
      <c r="B227" s="41"/>
      <c r="C227" s="31" t="s">
        <v>13</v>
      </c>
      <c r="D227" s="32">
        <v>2.9</v>
      </c>
      <c r="E227" s="32">
        <v>22.5</v>
      </c>
      <c r="F227" s="32">
        <v>24.9</v>
      </c>
      <c r="G227" s="32">
        <v>28.9</v>
      </c>
      <c r="H227" s="32">
        <v>11</v>
      </c>
      <c r="I227" s="32">
        <v>5.2</v>
      </c>
      <c r="J227" s="32">
        <v>2.9</v>
      </c>
      <c r="K227" s="32" t="s">
        <v>18</v>
      </c>
      <c r="L227" s="32">
        <v>1.7</v>
      </c>
      <c r="M227" s="32">
        <f t="shared" si="20"/>
        <v>100</v>
      </c>
    </row>
    <row r="228" spans="1:13" s="9" customFormat="1" x14ac:dyDescent="0.2">
      <c r="A228" s="36">
        <v>36</v>
      </c>
      <c r="B228" s="42" t="s">
        <v>126</v>
      </c>
      <c r="C228" s="11" t="s">
        <v>12</v>
      </c>
      <c r="D228" s="14">
        <v>17547.419999999998</v>
      </c>
      <c r="E228" s="14">
        <v>12408.87</v>
      </c>
      <c r="F228" s="14">
        <v>1363.21</v>
      </c>
      <c r="G228" s="14">
        <v>137.34</v>
      </c>
      <c r="H228" s="14">
        <v>9.82</v>
      </c>
      <c r="I228" s="14">
        <v>0.41</v>
      </c>
      <c r="J228" s="14">
        <v>0.02</v>
      </c>
      <c r="K228" s="10" t="s">
        <v>18</v>
      </c>
      <c r="L228" s="10" t="s">
        <v>18</v>
      </c>
      <c r="M228" s="10">
        <f t="shared" si="20"/>
        <v>31467.09</v>
      </c>
    </row>
    <row r="229" spans="1:13" x14ac:dyDescent="0.2">
      <c r="A229" s="36"/>
      <c r="B229" s="42"/>
      <c r="C229" s="7" t="s">
        <v>13</v>
      </c>
      <c r="D229" s="15">
        <v>2.9</v>
      </c>
      <c r="E229" s="15">
        <v>26.7</v>
      </c>
      <c r="F229" s="15">
        <v>22.9</v>
      </c>
      <c r="G229" s="15">
        <v>25.2</v>
      </c>
      <c r="H229" s="15">
        <v>12.6</v>
      </c>
      <c r="I229" s="15">
        <v>6.7</v>
      </c>
      <c r="J229" s="15">
        <v>3</v>
      </c>
      <c r="K229" s="6" t="s">
        <v>18</v>
      </c>
      <c r="L229" s="6" t="s">
        <v>18</v>
      </c>
      <c r="M229" s="8">
        <f t="shared" si="20"/>
        <v>100</v>
      </c>
    </row>
    <row r="230" spans="1:13" x14ac:dyDescent="0.2">
      <c r="A230" s="36">
        <v>37</v>
      </c>
      <c r="B230" s="42" t="s">
        <v>127</v>
      </c>
      <c r="C230" s="11" t="s">
        <v>12</v>
      </c>
      <c r="D230" s="14">
        <v>1449.63</v>
      </c>
      <c r="E230" s="14">
        <v>1408.27</v>
      </c>
      <c r="F230" s="14">
        <v>509.01</v>
      </c>
      <c r="G230" s="14">
        <v>68.069999999999993</v>
      </c>
      <c r="H230" s="14">
        <v>1.65</v>
      </c>
      <c r="I230" s="5" t="s">
        <v>18</v>
      </c>
      <c r="J230" s="12">
        <v>2.0000000000000001E-4</v>
      </c>
      <c r="K230" s="5" t="s">
        <v>18</v>
      </c>
      <c r="L230" s="5">
        <v>-39.299999999999997</v>
      </c>
      <c r="M230" s="10">
        <f t="shared" si="20"/>
        <v>3397.3301999999999</v>
      </c>
    </row>
    <row r="231" spans="1:13" x14ac:dyDescent="0.2">
      <c r="A231" s="36"/>
      <c r="B231" s="42"/>
      <c r="C231" s="7" t="s">
        <v>13</v>
      </c>
      <c r="D231" s="15">
        <v>2.6</v>
      </c>
      <c r="E231" s="15">
        <v>7.9</v>
      </c>
      <c r="F231" s="15">
        <v>31.6</v>
      </c>
      <c r="G231" s="15">
        <v>42.1</v>
      </c>
      <c r="H231" s="15">
        <v>5.3</v>
      </c>
      <c r="I231" s="6" t="s">
        <v>18</v>
      </c>
      <c r="J231" s="6">
        <v>2.6</v>
      </c>
      <c r="K231" s="6" t="s">
        <v>18</v>
      </c>
      <c r="L231" s="6">
        <v>7.9</v>
      </c>
      <c r="M231" s="8">
        <f t="shared" si="20"/>
        <v>100</v>
      </c>
    </row>
    <row r="232" spans="1:13" ht="12.75" customHeight="1" x14ac:dyDescent="0.2">
      <c r="A232" s="38" t="s">
        <v>128</v>
      </c>
      <c r="B232" s="39"/>
      <c r="C232" s="31" t="s">
        <v>12</v>
      </c>
      <c r="D232" s="30">
        <v>616472.14999999991</v>
      </c>
      <c r="E232" s="30">
        <f>E234+E236+E238</f>
        <v>84199.85</v>
      </c>
      <c r="F232" s="30">
        <f t="shared" ref="F232:H232" si="22">F234+F236+F238</f>
        <v>15657.99</v>
      </c>
      <c r="G232" s="30">
        <f t="shared" si="22"/>
        <v>3456.73</v>
      </c>
      <c r="H232" s="30">
        <f t="shared" si="22"/>
        <v>278.70999999999998</v>
      </c>
      <c r="I232" s="30">
        <v>12.28</v>
      </c>
      <c r="J232" s="30">
        <v>0.114</v>
      </c>
      <c r="K232" s="30">
        <v>0</v>
      </c>
      <c r="L232" s="30">
        <f>L234+L236+L238</f>
        <v>-259.39999999999998</v>
      </c>
      <c r="M232" s="30">
        <f t="shared" si="20"/>
        <v>719818.42399999977</v>
      </c>
    </row>
    <row r="233" spans="1:13" s="9" customFormat="1" x14ac:dyDescent="0.2">
      <c r="A233" s="40"/>
      <c r="B233" s="41"/>
      <c r="C233" s="31" t="s">
        <v>13</v>
      </c>
      <c r="D233" s="32">
        <v>5.3</v>
      </c>
      <c r="E233" s="32">
        <v>8.6999999999999993</v>
      </c>
      <c r="F233" s="32">
        <v>16.600000000000001</v>
      </c>
      <c r="G233" s="32">
        <v>32.799999999999997</v>
      </c>
      <c r="H233" s="32">
        <v>23.6</v>
      </c>
      <c r="I233" s="32">
        <v>8.6</v>
      </c>
      <c r="J233" s="32">
        <v>1</v>
      </c>
      <c r="K233" s="32">
        <v>0.3</v>
      </c>
      <c r="L233" s="32">
        <v>3.1</v>
      </c>
      <c r="M233" s="32">
        <f t="shared" si="20"/>
        <v>99.999999999999986</v>
      </c>
    </row>
    <row r="234" spans="1:13" s="9" customFormat="1" x14ac:dyDescent="0.2">
      <c r="A234" s="36">
        <v>84</v>
      </c>
      <c r="B234" s="37" t="s">
        <v>129</v>
      </c>
      <c r="C234" s="11" t="s">
        <v>12</v>
      </c>
      <c r="D234" s="14">
        <v>597073.46</v>
      </c>
      <c r="E234" s="14">
        <v>71070.960000000006</v>
      </c>
      <c r="F234" s="14">
        <v>6011.28</v>
      </c>
      <c r="G234" s="14">
        <v>210.18</v>
      </c>
      <c r="H234" s="14">
        <v>12.97</v>
      </c>
      <c r="I234" s="14">
        <v>0.77</v>
      </c>
      <c r="J234" s="19">
        <v>4.0000000000000001E-3</v>
      </c>
      <c r="K234" s="10" t="s">
        <v>18</v>
      </c>
      <c r="L234" s="10">
        <v>-3.68</v>
      </c>
      <c r="M234" s="10">
        <f t="shared" si="20"/>
        <v>674375.9439999999</v>
      </c>
    </row>
    <row r="235" spans="1:13" x14ac:dyDescent="0.2">
      <c r="A235" s="36"/>
      <c r="B235" s="37"/>
      <c r="C235" s="7" t="s">
        <v>13</v>
      </c>
      <c r="D235" s="15">
        <v>26.3</v>
      </c>
      <c r="E235" s="15">
        <v>34.6</v>
      </c>
      <c r="F235" s="15">
        <v>22.5</v>
      </c>
      <c r="G235" s="15">
        <v>7.8</v>
      </c>
      <c r="H235" s="15">
        <v>5.4</v>
      </c>
      <c r="I235" s="15">
        <v>2.6</v>
      </c>
      <c r="J235" s="15">
        <v>0.2</v>
      </c>
      <c r="K235" s="6" t="s">
        <v>18</v>
      </c>
      <c r="L235" s="6">
        <v>0.6</v>
      </c>
      <c r="M235" s="8">
        <f t="shared" si="20"/>
        <v>100</v>
      </c>
    </row>
    <row r="236" spans="1:13" x14ac:dyDescent="0.2">
      <c r="A236" s="36">
        <v>94</v>
      </c>
      <c r="B236" s="37" t="s">
        <v>130</v>
      </c>
      <c r="C236" s="11" t="s">
        <v>12</v>
      </c>
      <c r="D236" s="14">
        <v>19398.689999999999</v>
      </c>
      <c r="E236" s="14">
        <v>12930.46</v>
      </c>
      <c r="F236" s="14">
        <v>9390.24</v>
      </c>
      <c r="G236" s="14">
        <v>3233.94</v>
      </c>
      <c r="H236" s="14">
        <v>264.83999999999997</v>
      </c>
      <c r="I236" s="14">
        <v>11.51</v>
      </c>
      <c r="J236" s="14">
        <v>0.11</v>
      </c>
      <c r="K236" s="14">
        <v>0</v>
      </c>
      <c r="L236" s="14">
        <v>-255.59</v>
      </c>
      <c r="M236" s="10">
        <f t="shared" si="20"/>
        <v>44974.200000000004</v>
      </c>
    </row>
    <row r="237" spans="1:13" x14ac:dyDescent="0.2">
      <c r="A237" s="36"/>
      <c r="B237" s="37"/>
      <c r="C237" s="7" t="s">
        <v>13</v>
      </c>
      <c r="D237" s="15">
        <v>0.3</v>
      </c>
      <c r="E237" s="15">
        <v>2.4</v>
      </c>
      <c r="F237" s="15">
        <v>14.9</v>
      </c>
      <c r="G237" s="15">
        <v>39</v>
      </c>
      <c r="H237" s="15">
        <v>28</v>
      </c>
      <c r="I237" s="15">
        <v>10.1</v>
      </c>
      <c r="J237" s="15">
        <v>1.2</v>
      </c>
      <c r="K237" s="15">
        <v>0.4</v>
      </c>
      <c r="L237" s="15">
        <v>3.7</v>
      </c>
      <c r="M237" s="8">
        <f t="shared" si="20"/>
        <v>100</v>
      </c>
    </row>
    <row r="238" spans="1:13" x14ac:dyDescent="0.2">
      <c r="A238" s="36">
        <v>99</v>
      </c>
      <c r="B238" s="37" t="s">
        <v>131</v>
      </c>
      <c r="C238" s="11" t="s">
        <v>12</v>
      </c>
      <c r="D238" s="5" t="s">
        <v>18</v>
      </c>
      <c r="E238" s="14">
        <v>198.43</v>
      </c>
      <c r="F238" s="14">
        <v>256.47000000000003</v>
      </c>
      <c r="G238" s="14">
        <v>12.61</v>
      </c>
      <c r="H238" s="14">
        <v>0.9</v>
      </c>
      <c r="I238" s="5" t="s">
        <v>18</v>
      </c>
      <c r="J238" s="5" t="s">
        <v>18</v>
      </c>
      <c r="K238" s="5" t="s">
        <v>18</v>
      </c>
      <c r="L238" s="5">
        <v>-0.13</v>
      </c>
      <c r="M238" s="10">
        <f t="shared" si="20"/>
        <v>468.28000000000003</v>
      </c>
    </row>
    <row r="239" spans="1:13" x14ac:dyDescent="0.2">
      <c r="A239" s="36"/>
      <c r="B239" s="37"/>
      <c r="C239" s="7" t="s">
        <v>13</v>
      </c>
      <c r="D239" s="6" t="s">
        <v>18</v>
      </c>
      <c r="E239" s="15">
        <v>6.7</v>
      </c>
      <c r="F239" s="15">
        <v>53.3</v>
      </c>
      <c r="G239" s="15">
        <v>13.3</v>
      </c>
      <c r="H239" s="15">
        <v>20</v>
      </c>
      <c r="I239" s="6" t="s">
        <v>18</v>
      </c>
      <c r="J239" s="6" t="s">
        <v>18</v>
      </c>
      <c r="K239" s="6" t="s">
        <v>18</v>
      </c>
      <c r="L239" s="6">
        <v>6.7</v>
      </c>
      <c r="M239" s="8">
        <f t="shared" si="20"/>
        <v>100</v>
      </c>
    </row>
    <row r="240" spans="1:13" ht="12.75" customHeight="1" x14ac:dyDescent="0.2">
      <c r="A240" s="38" t="s">
        <v>132</v>
      </c>
      <c r="B240" s="39"/>
      <c r="C240" s="31" t="s">
        <v>12</v>
      </c>
      <c r="D240" s="30">
        <v>9823.6299999999992</v>
      </c>
      <c r="E240" s="30">
        <v>14594.06</v>
      </c>
      <c r="F240" s="30">
        <v>4115.87</v>
      </c>
      <c r="G240" s="30">
        <v>1065.19</v>
      </c>
      <c r="H240" s="30">
        <v>71.77</v>
      </c>
      <c r="I240" s="30">
        <v>5.43</v>
      </c>
      <c r="J240" s="30">
        <v>0.04</v>
      </c>
      <c r="K240" s="30">
        <v>0</v>
      </c>
      <c r="L240" s="30">
        <v>-642.70000000000005</v>
      </c>
      <c r="M240" s="30">
        <f t="shared" si="20"/>
        <v>29033.289999999997</v>
      </c>
    </row>
    <row r="241" spans="1:13" s="9" customFormat="1" x14ac:dyDescent="0.2">
      <c r="A241" s="40"/>
      <c r="B241" s="41"/>
      <c r="C241" s="31" t="s">
        <v>13</v>
      </c>
      <c r="D241" s="32">
        <v>0.5</v>
      </c>
      <c r="E241" s="32">
        <v>6.1</v>
      </c>
      <c r="F241" s="32">
        <v>15.1</v>
      </c>
      <c r="G241" s="32">
        <v>33</v>
      </c>
      <c r="H241" s="32">
        <v>17.5</v>
      </c>
      <c r="I241" s="32">
        <v>12.8</v>
      </c>
      <c r="J241" s="32">
        <v>1.2</v>
      </c>
      <c r="K241" s="32">
        <v>0.7</v>
      </c>
      <c r="L241" s="32">
        <v>13.1</v>
      </c>
      <c r="M241" s="32">
        <f t="shared" si="20"/>
        <v>100</v>
      </c>
    </row>
    <row r="242" spans="1:13" s="9" customFormat="1" x14ac:dyDescent="0.2">
      <c r="A242" s="36">
        <v>55</v>
      </c>
      <c r="B242" s="37" t="s">
        <v>133</v>
      </c>
      <c r="C242" s="11" t="s">
        <v>12</v>
      </c>
      <c r="D242" s="14">
        <v>9823.6299999999992</v>
      </c>
      <c r="E242" s="14">
        <v>14594.06</v>
      </c>
      <c r="F242" s="14">
        <v>4115.87</v>
      </c>
      <c r="G242" s="14">
        <v>1065.19</v>
      </c>
      <c r="H242" s="14">
        <v>71.77</v>
      </c>
      <c r="I242" s="14">
        <v>5.43</v>
      </c>
      <c r="J242" s="14">
        <v>0.04</v>
      </c>
      <c r="K242" s="14">
        <v>0</v>
      </c>
      <c r="L242" s="14">
        <v>-642.70000000000005</v>
      </c>
      <c r="M242" s="10">
        <f t="shared" si="20"/>
        <v>29033.289999999997</v>
      </c>
    </row>
    <row r="243" spans="1:13" x14ac:dyDescent="0.2">
      <c r="A243" s="36"/>
      <c r="B243" s="37"/>
      <c r="C243" s="7" t="s">
        <v>13</v>
      </c>
      <c r="D243" s="15">
        <v>0.5</v>
      </c>
      <c r="E243" s="15">
        <v>6.1</v>
      </c>
      <c r="F243" s="15">
        <v>15.1</v>
      </c>
      <c r="G243" s="15">
        <v>33</v>
      </c>
      <c r="H243" s="15">
        <v>17.5</v>
      </c>
      <c r="I243" s="15">
        <v>12.8</v>
      </c>
      <c r="J243" s="15">
        <v>1.2</v>
      </c>
      <c r="K243" s="15">
        <v>0.7</v>
      </c>
      <c r="L243" s="15">
        <v>13.1</v>
      </c>
      <c r="M243" s="8">
        <f t="shared" si="20"/>
        <v>100</v>
      </c>
    </row>
    <row r="244" spans="1:13" ht="16.5" customHeight="1" x14ac:dyDescent="0.2">
      <c r="A244" s="35" t="s">
        <v>137</v>
      </c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</row>
  </sheetData>
  <mergeCells count="210">
    <mergeCell ref="A1:M1"/>
    <mergeCell ref="A4:B5"/>
    <mergeCell ref="A6:B7"/>
    <mergeCell ref="A8:A9"/>
    <mergeCell ref="B8:B9"/>
    <mergeCell ref="A10:A11"/>
    <mergeCell ref="B10:B11"/>
    <mergeCell ref="A20:A21"/>
    <mergeCell ref="B20:B21"/>
    <mergeCell ref="A22:A23"/>
    <mergeCell ref="B22:B23"/>
    <mergeCell ref="A24:A25"/>
    <mergeCell ref="B24:B25"/>
    <mergeCell ref="A12:A13"/>
    <mergeCell ref="B12:B13"/>
    <mergeCell ref="A14:B15"/>
    <mergeCell ref="A16:A17"/>
    <mergeCell ref="B16:B17"/>
    <mergeCell ref="A18:B19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B33"/>
    <mergeCell ref="A46:B47"/>
    <mergeCell ref="A48:A49"/>
    <mergeCell ref="B48:B49"/>
    <mergeCell ref="A50:A51"/>
    <mergeCell ref="B50:B51"/>
    <mergeCell ref="A52:B53"/>
    <mergeCell ref="A40:A41"/>
    <mergeCell ref="B40:B41"/>
    <mergeCell ref="A42:A43"/>
    <mergeCell ref="B42:B43"/>
    <mergeCell ref="A44:A45"/>
    <mergeCell ref="B44:B45"/>
    <mergeCell ref="A60:B61"/>
    <mergeCell ref="A62:A63"/>
    <mergeCell ref="B62:B63"/>
    <mergeCell ref="A64:A65"/>
    <mergeCell ref="B64:B65"/>
    <mergeCell ref="A66:A67"/>
    <mergeCell ref="B66:B67"/>
    <mergeCell ref="A54:A55"/>
    <mergeCell ref="B54:B55"/>
    <mergeCell ref="A56:A57"/>
    <mergeCell ref="B56:B57"/>
    <mergeCell ref="A58:A59"/>
    <mergeCell ref="B58:B59"/>
    <mergeCell ref="A76:B77"/>
    <mergeCell ref="A78:A79"/>
    <mergeCell ref="B78:B79"/>
    <mergeCell ref="A80:B81"/>
    <mergeCell ref="A82:A83"/>
    <mergeCell ref="B82:B83"/>
    <mergeCell ref="A68:A69"/>
    <mergeCell ref="B68:B69"/>
    <mergeCell ref="A70:A71"/>
    <mergeCell ref="B70:B71"/>
    <mergeCell ref="A72:B73"/>
    <mergeCell ref="A74:A75"/>
    <mergeCell ref="B74:B75"/>
    <mergeCell ref="A92:A93"/>
    <mergeCell ref="B92:B93"/>
    <mergeCell ref="A94:A95"/>
    <mergeCell ref="B94:B95"/>
    <mergeCell ref="A96:A97"/>
    <mergeCell ref="B96:B97"/>
    <mergeCell ref="A84:A85"/>
    <mergeCell ref="B84:B85"/>
    <mergeCell ref="A86:A87"/>
    <mergeCell ref="B86:B87"/>
    <mergeCell ref="A88:B89"/>
    <mergeCell ref="A90:A91"/>
    <mergeCell ref="B90:B91"/>
    <mergeCell ref="A106:B107"/>
    <mergeCell ref="A108:A109"/>
    <mergeCell ref="B108:B109"/>
    <mergeCell ref="A110:A111"/>
    <mergeCell ref="B110:B111"/>
    <mergeCell ref="A112:B113"/>
    <mergeCell ref="A98:A99"/>
    <mergeCell ref="B98:B99"/>
    <mergeCell ref="A100:B101"/>
    <mergeCell ref="A102:A103"/>
    <mergeCell ref="B102:B103"/>
    <mergeCell ref="A104:A105"/>
    <mergeCell ref="B104:B105"/>
    <mergeCell ref="A122:A123"/>
    <mergeCell ref="B122:B123"/>
    <mergeCell ref="A124:A125"/>
    <mergeCell ref="B124:B125"/>
    <mergeCell ref="A126:A127"/>
    <mergeCell ref="B126:B127"/>
    <mergeCell ref="A114:A115"/>
    <mergeCell ref="B114:B115"/>
    <mergeCell ref="A116:B117"/>
    <mergeCell ref="A118:A119"/>
    <mergeCell ref="B118:B119"/>
    <mergeCell ref="A120:A121"/>
    <mergeCell ref="B120:B121"/>
    <mergeCell ref="A136:A137"/>
    <mergeCell ref="B136:B137"/>
    <mergeCell ref="A138:A139"/>
    <mergeCell ref="B138:B139"/>
    <mergeCell ref="A140:B141"/>
    <mergeCell ref="A142:A143"/>
    <mergeCell ref="B142:B143"/>
    <mergeCell ref="A128:B129"/>
    <mergeCell ref="A130:A131"/>
    <mergeCell ref="B130:B131"/>
    <mergeCell ref="A132:A133"/>
    <mergeCell ref="B132:B133"/>
    <mergeCell ref="A134:B135"/>
    <mergeCell ref="A152:A153"/>
    <mergeCell ref="B152:B153"/>
    <mergeCell ref="A154:A155"/>
    <mergeCell ref="B154:B155"/>
    <mergeCell ref="A156:A157"/>
    <mergeCell ref="B156:B157"/>
    <mergeCell ref="A144:B145"/>
    <mergeCell ref="A146:A147"/>
    <mergeCell ref="B146:B147"/>
    <mergeCell ref="A148:A149"/>
    <mergeCell ref="B148:B149"/>
    <mergeCell ref="A150:A151"/>
    <mergeCell ref="B150:B151"/>
    <mergeCell ref="A164:A165"/>
    <mergeCell ref="B164:B165"/>
    <mergeCell ref="A166:A167"/>
    <mergeCell ref="B166:B167"/>
    <mergeCell ref="A168:A169"/>
    <mergeCell ref="B168:B169"/>
    <mergeCell ref="A158:A159"/>
    <mergeCell ref="B158:B159"/>
    <mergeCell ref="A160:A161"/>
    <mergeCell ref="B160:B161"/>
    <mergeCell ref="A162:A163"/>
    <mergeCell ref="B162:B163"/>
    <mergeCell ref="A178:A179"/>
    <mergeCell ref="B178:B179"/>
    <mergeCell ref="A180:A181"/>
    <mergeCell ref="B180:B181"/>
    <mergeCell ref="A182:B183"/>
    <mergeCell ref="A184:A185"/>
    <mergeCell ref="B184:B185"/>
    <mergeCell ref="A170:A171"/>
    <mergeCell ref="B170:B171"/>
    <mergeCell ref="A172:B173"/>
    <mergeCell ref="A174:A175"/>
    <mergeCell ref="B174:B175"/>
    <mergeCell ref="A176:B177"/>
    <mergeCell ref="A194:A195"/>
    <mergeCell ref="B194:B195"/>
    <mergeCell ref="A196:A197"/>
    <mergeCell ref="B196:B197"/>
    <mergeCell ref="A198:B199"/>
    <mergeCell ref="A200:A201"/>
    <mergeCell ref="B200:B201"/>
    <mergeCell ref="A186:B187"/>
    <mergeCell ref="A188:A189"/>
    <mergeCell ref="B188:B189"/>
    <mergeCell ref="A190:B191"/>
    <mergeCell ref="A192:A193"/>
    <mergeCell ref="B192:B193"/>
    <mergeCell ref="A208:A209"/>
    <mergeCell ref="B208:B209"/>
    <mergeCell ref="A210:B211"/>
    <mergeCell ref="A212:A213"/>
    <mergeCell ref="B212:B213"/>
    <mergeCell ref="A214:A215"/>
    <mergeCell ref="B214:B215"/>
    <mergeCell ref="A202:A203"/>
    <mergeCell ref="B202:B203"/>
    <mergeCell ref="A204:A205"/>
    <mergeCell ref="B204:B205"/>
    <mergeCell ref="A206:A207"/>
    <mergeCell ref="B206:B207"/>
    <mergeCell ref="A222:B223"/>
    <mergeCell ref="A224:A225"/>
    <mergeCell ref="B224:B225"/>
    <mergeCell ref="A226:B227"/>
    <mergeCell ref="A228:A229"/>
    <mergeCell ref="B228:B229"/>
    <mergeCell ref="A216:A217"/>
    <mergeCell ref="B216:B217"/>
    <mergeCell ref="A218:A219"/>
    <mergeCell ref="B218:B219"/>
    <mergeCell ref="A220:A221"/>
    <mergeCell ref="B220:B221"/>
    <mergeCell ref="A244:M244"/>
    <mergeCell ref="A238:A239"/>
    <mergeCell ref="B238:B239"/>
    <mergeCell ref="A240:B241"/>
    <mergeCell ref="A242:A243"/>
    <mergeCell ref="B242:B243"/>
    <mergeCell ref="A230:A231"/>
    <mergeCell ref="B230:B231"/>
    <mergeCell ref="A232:B233"/>
    <mergeCell ref="A234:A235"/>
    <mergeCell ref="B234:B235"/>
    <mergeCell ref="A236:A237"/>
    <mergeCell ref="B236:B23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Nozares JP struktūra pēc ieņ.</vt:lpstr>
      <vt:lpstr>'Nozares JP struktūra pēc ieņ.'!Print_Titles</vt:lpstr>
    </vt:vector>
  </TitlesOfParts>
  <Company>Valsts ieņēmumu dienests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Ilze Kuciņa</cp:lastModifiedBy>
  <cp:lastPrinted>2016-06-22T06:00:49Z</cp:lastPrinted>
  <dcterms:created xsi:type="dcterms:W3CDTF">2016-06-14T05:17:10Z</dcterms:created>
  <dcterms:modified xsi:type="dcterms:W3CDTF">2016-06-28T10:14:25Z</dcterms:modified>
</cp:coreProperties>
</file>