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atg0006\AppData\Local\Microsoft\Windows\INetCache\Content.Outlook\9UMMKY90\"/>
    </mc:Choice>
  </mc:AlternateContent>
  <xr:revisionPtr revIDLastSave="0" documentId="13_ncr:1_{20849640-FA7F-4588-9DAD-966F792773DF}" xr6:coauthVersionLast="47" xr6:coauthVersionMax="47" xr10:uidLastSave="{00000000-0000-0000-0000-000000000000}"/>
  <bookViews>
    <workbookView xWindow="-120" yWindow="-120" windowWidth="29040" windowHeight="15720" tabRatio="649" xr2:uid="{00000000-000D-0000-FFFF-FFFF00000000}"/>
  </bookViews>
  <sheets>
    <sheet name="Kopā" sheetId="89" r:id="rId1"/>
  </sheets>
  <definedNames>
    <definedName name="_xlnm._FilterDatabase" localSheetId="0" hidden="1">Kopā!$A$13:$G$77</definedName>
    <definedName name="_xlnm.Print_Area" localSheetId="0">Kopā!$A$1:$G$78</definedName>
    <definedName name="_xlnm.Print_Titles" localSheetId="0">Kopā!$13:$14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8" i="89" l="1"/>
  <c r="G38" i="89"/>
  <c r="E55" i="89" l="1"/>
  <c r="G57" i="89"/>
  <c r="F57" i="89"/>
  <c r="E57" i="89"/>
  <c r="G56" i="89"/>
  <c r="F56" i="89"/>
  <c r="E56" i="89"/>
  <c r="G55" i="89"/>
  <c r="F55" i="89"/>
  <c r="D23" i="89"/>
  <c r="G26" i="89"/>
  <c r="F26" i="89"/>
  <c r="E26" i="89"/>
  <c r="D26" i="89" l="1"/>
  <c r="G70" i="89" l="1"/>
  <c r="F70" i="89"/>
  <c r="E70" i="89"/>
  <c r="D67" i="89"/>
  <c r="D68" i="89"/>
  <c r="E69" i="89"/>
  <c r="F69" i="89"/>
  <c r="G69" i="89"/>
  <c r="E74" i="89" l="1"/>
  <c r="D70" i="89"/>
  <c r="D69" i="89"/>
  <c r="D47" i="89"/>
  <c r="D15" i="89"/>
  <c r="D32" i="89"/>
  <c r="D33" i="89"/>
  <c r="D17" i="89"/>
  <c r="D19" i="89"/>
  <c r="D16" i="89" l="1"/>
  <c r="F46" i="89" l="1"/>
  <c r="E71" i="89"/>
  <c r="F72" i="89"/>
  <c r="G72" i="89"/>
  <c r="E72" i="89"/>
  <c r="F71" i="89"/>
  <c r="G71" i="89"/>
  <c r="E62" i="89"/>
  <c r="F62" i="89"/>
  <c r="G62" i="89"/>
  <c r="F66" i="89"/>
  <c r="F54" i="89"/>
  <c r="F50" i="89"/>
  <c r="F42" i="89"/>
  <c r="G42" i="89"/>
  <c r="F34" i="89"/>
  <c r="F30" i="89"/>
  <c r="D29" i="89"/>
  <c r="F22" i="89"/>
  <c r="F18" i="89"/>
  <c r="E18" i="89"/>
  <c r="D20" i="89"/>
  <c r="D27" i="89"/>
  <c r="D28" i="89"/>
  <c r="D31" i="89"/>
  <c r="D35" i="89"/>
  <c r="D36" i="89"/>
  <c r="D37" i="89"/>
  <c r="D39" i="89"/>
  <c r="D40" i="89"/>
  <c r="D43" i="89"/>
  <c r="D44" i="89"/>
  <c r="D48" i="89"/>
  <c r="D51" i="89"/>
  <c r="D52" i="89"/>
  <c r="D59" i="89"/>
  <c r="D60" i="89"/>
  <c r="D63" i="89"/>
  <c r="D64" i="89"/>
  <c r="D71" i="89" l="1"/>
  <c r="E73" i="89"/>
  <c r="F74" i="89"/>
  <c r="F76" i="89"/>
  <c r="E76" i="89"/>
  <c r="F75" i="89"/>
  <c r="F58" i="89"/>
  <c r="F73" i="89"/>
  <c r="D21" i="89"/>
  <c r="F77" i="89" l="1"/>
  <c r="D61" i="89"/>
  <c r="D62" i="89" s="1"/>
  <c r="D41" i="89"/>
  <c r="D49" i="89"/>
  <c r="G74" i="89" l="1"/>
  <c r="D74" i="89" s="1"/>
  <c r="D55" i="89" l="1"/>
  <c r="G76" i="89"/>
  <c r="D76" i="89" s="1"/>
  <c r="D57" i="89" l="1"/>
  <c r="D53" i="89"/>
  <c r="E75" i="89"/>
  <c r="G75" i="89" l="1"/>
  <c r="D75" i="89" s="1"/>
  <c r="G58" i="89"/>
  <c r="E77" i="89"/>
  <c r="D56" i="89"/>
  <c r="D72" i="89"/>
  <c r="E22" i="89" l="1"/>
  <c r="G22" i="89"/>
  <c r="E30" i="89"/>
  <c r="G30" i="89"/>
  <c r="E42" i="89"/>
  <c r="E50" i="89"/>
  <c r="G50" i="89"/>
  <c r="E38" i="89"/>
  <c r="D38" i="89" s="1"/>
  <c r="G54" i="89"/>
  <c r="E46" i="89"/>
  <c r="G34" i="89"/>
  <c r="E34" i="89"/>
  <c r="G46" i="89"/>
  <c r="D34" i="89" l="1"/>
  <c r="D30" i="89"/>
  <c r="D50" i="89"/>
  <c r="D22" i="89"/>
  <c r="D65" i="89"/>
  <c r="D46" i="89"/>
  <c r="G66" i="89"/>
  <c r="G73" i="89"/>
  <c r="D73" i="89" s="1"/>
  <c r="E66" i="89"/>
  <c r="G18" i="89"/>
  <c r="D18" i="89" s="1"/>
  <c r="E54" i="89"/>
  <c r="D54" i="89" s="1"/>
  <c r="D42" i="89"/>
  <c r="D66" i="89" l="1"/>
  <c r="E58" i="89"/>
  <c r="D58" i="89" s="1"/>
  <c r="G77" i="89" l="1"/>
  <c r="D77" i="89" s="1"/>
</calcChain>
</file>

<file path=xl/sharedStrings.xml><?xml version="1.0" encoding="utf-8"?>
<sst xmlns="http://schemas.openxmlformats.org/spreadsheetml/2006/main" count="100" uniqueCount="76">
  <si>
    <t xml:space="preserve">Pārskats 1-FK-p </t>
  </si>
  <si>
    <t>t.sk.</t>
  </si>
  <si>
    <t>Maksājuma nosaukums</t>
  </si>
  <si>
    <t>5110 a</t>
  </si>
  <si>
    <t>5110 t</t>
  </si>
  <si>
    <t>1210 a</t>
  </si>
  <si>
    <t>1210 t</t>
  </si>
  <si>
    <t>5200 a</t>
  </si>
  <si>
    <t>5200 t</t>
  </si>
  <si>
    <t>8300 a</t>
  </si>
  <si>
    <t>8300 t</t>
  </si>
  <si>
    <t>38 v</t>
  </si>
  <si>
    <t>38 a</t>
  </si>
  <si>
    <t>38 t</t>
  </si>
  <si>
    <t>2200a</t>
  </si>
  <si>
    <t>2200t</t>
  </si>
  <si>
    <t>1100a</t>
  </si>
  <si>
    <t>1100t</t>
  </si>
  <si>
    <t>Kopā pašvaldību budžetam</t>
  </si>
  <si>
    <t>Kopā valsts budžetam</t>
  </si>
  <si>
    <t>Kopā  (1100+1100a+1100t)</t>
  </si>
  <si>
    <t>4200a</t>
  </si>
  <si>
    <t>Pievienotās vērtības nodoklis (aktuālais parāds)</t>
  </si>
  <si>
    <t>Akcīzes nodoklis (aktuālais parāds)</t>
  </si>
  <si>
    <t>Kopā  (4200+4200a+4200t)</t>
  </si>
  <si>
    <t>Valsts sociālās apdrošināšanas obligātās iemaksas (aktuālais parāds)</t>
  </si>
  <si>
    <t>Uzņēmumu ienākuma nodoklis (aktuālais parāds)</t>
  </si>
  <si>
    <t>Īpašuma nodokļa parādi (aktuālais parāds)</t>
  </si>
  <si>
    <t>Ieņēmumi no dividendēm (ieņēmumi no valsts (pašvaldību) kapitāla izmantošanas) (aktuālais parāds)</t>
  </si>
  <si>
    <t>5420 t</t>
  </si>
  <si>
    <t>5440 t</t>
  </si>
  <si>
    <t>6000 t</t>
  </si>
  <si>
    <t>5420 a</t>
  </si>
  <si>
    <t>5440 a</t>
  </si>
  <si>
    <t>5530 a</t>
  </si>
  <si>
    <t>5530 t</t>
  </si>
  <si>
    <t>6000 a</t>
  </si>
  <si>
    <t>Izložu un azartspēļu nodoklis (aktuālais parāds)</t>
  </si>
  <si>
    <t>Elektroenerģijas nodoklis (aktuālais parāds)</t>
  </si>
  <si>
    <t>Dabas resursu nodoklis (aktuālais parāds)</t>
  </si>
  <si>
    <t>Muitas nodoklis (aktuālais parāds)</t>
  </si>
  <si>
    <t>Ieņēmumi no iedzīvotāju ienākuma nodokļa (aktuālais parāds)</t>
  </si>
  <si>
    <t>Pašvaldību budžetam (aktuālais parāds) (1100+4200)</t>
  </si>
  <si>
    <t>Kopā (1210+1210a+1210t)</t>
  </si>
  <si>
    <t>Kopā (5110+5110a+5110t)</t>
  </si>
  <si>
    <t>Kopā (5200+5200a+5200t)</t>
  </si>
  <si>
    <t>Kopā (5420+5420a+5420t)</t>
  </si>
  <si>
    <t>Kopā (5440+5440a+5440t)</t>
  </si>
  <si>
    <t>Kopā (5530+5530a+5530t)</t>
  </si>
  <si>
    <t>Kopā (6000+6000a+6000t)</t>
  </si>
  <si>
    <t>Kopā (8300+8300a+8300t)</t>
  </si>
  <si>
    <t>Pamatparāds</t>
  </si>
  <si>
    <t>Nokavējuma nauda</t>
  </si>
  <si>
    <t>Parādu summa kopā valsts pamatbudžetam     (38+38t+38a)</t>
  </si>
  <si>
    <t xml:space="preserve">Klasifi-kācijas kods </t>
  </si>
  <si>
    <t>7200 a</t>
  </si>
  <si>
    <t>7200 t</t>
  </si>
  <si>
    <t>Mikrouzņēmuma nodoklis (aktuālais parāds)</t>
  </si>
  <si>
    <t>Kopā (7200+7200a+7200t)</t>
  </si>
  <si>
    <t>bez tam apturētie (pēc 29.panta)</t>
  </si>
  <si>
    <t>bez tam termiņa pagarinājumi (kopā)   
(1210t+1220t+5110t+5120t+5200t+5420t+5440t+5530t+6000t+7200t+8300t)</t>
  </si>
  <si>
    <t>bez tam  apturētie (pēc 29.panta) (1100a+4200a)</t>
  </si>
  <si>
    <t>bez tam  termiņa pagarinājumi (kopā) (1100t+4200t)</t>
  </si>
  <si>
    <t>Valsts budžetam (aktuālais parāds)</t>
  </si>
  <si>
    <t>bez tam  apturētie (pēc 29.panta)</t>
  </si>
  <si>
    <t>bez tam apturētie (pēc 29.panta)
(1210a+1220a+5110a+5120a+5200a+5420a+5440a+5530a+6000a+7200a+8300a)</t>
  </si>
  <si>
    <r>
      <t xml:space="preserve">Parādu summa kopā (tūkst. </t>
    </r>
    <r>
      <rPr>
        <b/>
        <i/>
        <sz val="12"/>
        <rFont val="Times New Roman"/>
        <family val="1"/>
        <charset val="186"/>
      </rPr>
      <t>euro</t>
    </r>
    <r>
      <rPr>
        <b/>
        <sz val="12"/>
        <rFont val="Times New Roman"/>
        <family val="1"/>
        <charset val="186"/>
      </rPr>
      <t>)</t>
    </r>
  </si>
  <si>
    <t>Soda nauda</t>
  </si>
  <si>
    <t xml:space="preserve">bez tam  termiņa pagarinājumi </t>
  </si>
  <si>
    <t>Kopā sociālās apdrošināšanas iemaksas  (220+220a+2200t)</t>
  </si>
  <si>
    <t>bez tam  termiņa pagarinājumi</t>
  </si>
  <si>
    <t>Pievienotās vērtības nodoklis par jaunu transportlīdzekļu iegādēm (aktuālais parāds)</t>
  </si>
  <si>
    <t>5140 a</t>
  </si>
  <si>
    <t>5140 t</t>
  </si>
  <si>
    <t>Parādu summa valsts pamatbudżetam (aktuālais parāds)
(1210+1220+5110+5140+5120+5200+5420+5440+5530+6000+7200+8300)</t>
  </si>
  <si>
    <t>Kopsavilkums par budžeta maksājumu parādiem uz 2025.gada 1.novembri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</si>
</sst>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.00;[Red]\-#,##0.00;0.00"/>
    <numFmt numFmtId="166" formatCode="#,##0.00_ ;[Red]\-#,##0.00\ "/>
  </numFmts>
  <fonts count="15">
    <font>
      <sz val="10"/>
      <name val="MS Sans Serif"/>
      <charset val="186"/>
    </font>
    <font>
      <sz val="12"/>
      <name val="BaltOptima"/>
      <charset val="186"/>
    </font>
    <font>
      <b/>
      <sz val="14"/>
      <name val="Times New Roman"/>
      <family val="1"/>
      <charset val="186"/>
    </font>
    <font>
      <b/>
      <sz val="11"/>
      <name val="Times New Roman"/>
      <family val="1"/>
      <charset val="186"/>
    </font>
    <font>
      <sz val="11"/>
      <name val="Times New Roman"/>
      <family val="1"/>
      <charset val="186"/>
    </font>
    <font>
      <sz val="10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  <font>
      <b/>
      <sz val="13"/>
      <name val="Times New Roman"/>
      <family val="1"/>
      <charset val="186"/>
    </font>
    <font>
      <b/>
      <i/>
      <sz val="12"/>
      <name val="Times New Roman"/>
      <family val="1"/>
      <charset val="186"/>
    </font>
    <font>
      <sz val="13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2"/>
      <color theme="0" tint="-0.499984740745262"/>
      <name val="Times New Roman"/>
      <family val="1"/>
      <charset val="186"/>
    </font>
    <font>
      <sz val="10"/>
      <color theme="0" tint="-0.499984740745262"/>
      <name val="Times New Roman"/>
      <family val="1"/>
      <charset val="186"/>
    </font>
    <font>
      <sz val="9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55">
    <xf numFmtId="0" fontId="0" fillId="0" borderId="0" xfId="0"/>
    <xf numFmtId="164" fontId="7" fillId="0" borderId="1" xfId="1" applyNumberFormat="1" applyFont="1" applyFill="1" applyBorder="1" applyAlignment="1" applyProtection="1">
      <alignment horizontal="center" vertical="center" wrapText="1"/>
      <protection locked="0"/>
    </xf>
    <xf numFmtId="1" fontId="7" fillId="0" borderId="2" xfId="1" applyNumberFormat="1" applyFont="1" applyFill="1" applyBorder="1" applyAlignment="1" applyProtection="1">
      <alignment horizontal="center" vertical="center" wrapText="1"/>
      <protection locked="0"/>
    </xf>
    <xf numFmtId="4" fontId="7" fillId="0" borderId="5" xfId="0" applyNumberFormat="1" applyFont="1" applyFill="1" applyBorder="1" applyAlignment="1">
      <alignment horizontal="right"/>
    </xf>
    <xf numFmtId="4" fontId="7" fillId="0" borderId="6" xfId="0" applyNumberFormat="1" applyFont="1" applyFill="1" applyBorder="1" applyAlignment="1">
      <alignment horizontal="right"/>
    </xf>
    <xf numFmtId="4" fontId="7" fillId="0" borderId="1" xfId="0" applyNumberFormat="1" applyFont="1" applyFill="1" applyBorder="1" applyAlignment="1">
      <alignment horizontal="right"/>
    </xf>
    <xf numFmtId="4" fontId="7" fillId="0" borderId="7" xfId="0" applyNumberFormat="1" applyFont="1" applyFill="1" applyBorder="1" applyAlignment="1">
      <alignment horizontal="right"/>
    </xf>
    <xf numFmtId="0" fontId="5" fillId="0" borderId="0" xfId="0" applyFont="1" applyFill="1"/>
    <xf numFmtId="4" fontId="7" fillId="0" borderId="2" xfId="0" applyNumberFormat="1" applyFont="1" applyFill="1" applyBorder="1" applyAlignment="1">
      <alignment horizontal="right"/>
    </xf>
    <xf numFmtId="4" fontId="5" fillId="0" borderId="0" xfId="0" applyNumberFormat="1" applyFont="1" applyFill="1"/>
    <xf numFmtId="4" fontId="7" fillId="0" borderId="8" xfId="0" applyNumberFormat="1" applyFont="1" applyFill="1" applyBorder="1" applyAlignment="1">
      <alignment horizontal="right"/>
    </xf>
    <xf numFmtId="4" fontId="7" fillId="0" borderId="9" xfId="0" applyNumberFormat="1" applyFont="1" applyFill="1" applyBorder="1" applyAlignment="1">
      <alignment horizontal="right"/>
    </xf>
    <xf numFmtId="4" fontId="7" fillId="0" borderId="4" xfId="0" applyNumberFormat="1" applyFont="1" applyFill="1" applyBorder="1" applyAlignment="1">
      <alignment horizontal="right"/>
    </xf>
    <xf numFmtId="4" fontId="7" fillId="0" borderId="10" xfId="0" applyNumberFormat="1" applyFont="1" applyFill="1" applyBorder="1" applyAlignment="1">
      <alignment horizontal="right"/>
    </xf>
    <xf numFmtId="4" fontId="6" fillId="0" borderId="2" xfId="0" applyNumberFormat="1" applyFont="1" applyFill="1" applyBorder="1" applyAlignment="1">
      <alignment horizontal="right"/>
    </xf>
    <xf numFmtId="4" fontId="6" fillId="0" borderId="1" xfId="0" applyNumberFormat="1" applyFont="1" applyFill="1" applyBorder="1" applyAlignment="1">
      <alignment horizontal="right"/>
    </xf>
    <xf numFmtId="4" fontId="6" fillId="0" borderId="7" xfId="0" applyNumberFormat="1" applyFont="1" applyFill="1" applyBorder="1" applyAlignment="1">
      <alignment horizontal="right"/>
    </xf>
    <xf numFmtId="4" fontId="6" fillId="0" borderId="6" xfId="0" applyNumberFormat="1" applyFont="1" applyFill="1" applyBorder="1" applyAlignment="1">
      <alignment horizontal="right"/>
    </xf>
    <xf numFmtId="4" fontId="8" fillId="0" borderId="5" xfId="0" applyNumberFormat="1" applyFont="1" applyFill="1" applyBorder="1" applyAlignment="1">
      <alignment horizontal="right"/>
    </xf>
    <xf numFmtId="4" fontId="8" fillId="0" borderId="1" xfId="0" applyNumberFormat="1" applyFont="1" applyFill="1" applyBorder="1" applyAlignment="1">
      <alignment horizontal="right"/>
    </xf>
    <xf numFmtId="4" fontId="6" fillId="0" borderId="10" xfId="0" applyNumberFormat="1" applyFont="1" applyFill="1" applyBorder="1" applyAlignment="1">
      <alignment horizontal="right"/>
    </xf>
    <xf numFmtId="4" fontId="6" fillId="0" borderId="4" xfId="0" applyNumberFormat="1" applyFont="1" applyFill="1" applyBorder="1" applyAlignment="1">
      <alignment horizontal="right"/>
    </xf>
    <xf numFmtId="0" fontId="10" fillId="0" borderId="0" xfId="0" applyFont="1" applyFill="1"/>
    <xf numFmtId="164" fontId="7" fillId="0" borderId="32" xfId="1" applyNumberFormat="1" applyFont="1" applyFill="1" applyBorder="1" applyAlignment="1" applyProtection="1">
      <alignment horizontal="center" vertical="center" wrapText="1"/>
      <protection locked="0"/>
    </xf>
    <xf numFmtId="164" fontId="7" fillId="0" borderId="39" xfId="1" applyNumberFormat="1" applyFont="1" applyFill="1" applyBorder="1" applyAlignment="1" applyProtection="1">
      <alignment horizontal="center" vertical="center" wrapText="1"/>
      <protection locked="0"/>
    </xf>
    <xf numFmtId="1" fontId="7" fillId="0" borderId="38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31" xfId="1" applyNumberFormat="1" applyFont="1" applyFill="1" applyBorder="1" applyAlignment="1">
      <alignment horizontal="center" vertical="center" wrapText="1"/>
    </xf>
    <xf numFmtId="1" fontId="6" fillId="0" borderId="32" xfId="1" applyNumberFormat="1" applyFont="1" applyFill="1" applyBorder="1" applyAlignment="1">
      <alignment horizontal="center" vertical="center" wrapText="1"/>
    </xf>
    <xf numFmtId="4" fontId="8" fillId="0" borderId="35" xfId="0" applyNumberFormat="1" applyFont="1" applyFill="1" applyBorder="1" applyAlignment="1">
      <alignment horizontal="right"/>
    </xf>
    <xf numFmtId="4" fontId="6" fillId="0" borderId="11" xfId="0" applyNumberFormat="1" applyFont="1" applyFill="1" applyBorder="1" applyAlignment="1">
      <alignment horizontal="right"/>
    </xf>
    <xf numFmtId="4" fontId="7" fillId="0" borderId="3" xfId="0" applyNumberFormat="1" applyFont="1" applyFill="1" applyBorder="1" applyAlignment="1">
      <alignment horizontal="right"/>
    </xf>
    <xf numFmtId="4" fontId="7" fillId="0" borderId="41" xfId="0" applyNumberFormat="1" applyFont="1" applyFill="1" applyBorder="1" applyAlignment="1">
      <alignment horizontal="right"/>
    </xf>
    <xf numFmtId="4" fontId="7" fillId="0" borderId="42" xfId="0" applyNumberFormat="1" applyFont="1" applyFill="1" applyBorder="1" applyAlignment="1">
      <alignment horizontal="right"/>
    </xf>
    <xf numFmtId="1" fontId="6" fillId="0" borderId="39" xfId="1" applyNumberFormat="1" applyFont="1" applyFill="1" applyBorder="1" applyAlignment="1">
      <alignment horizontal="center" vertical="center" wrapText="1"/>
    </xf>
    <xf numFmtId="4" fontId="8" fillId="0" borderId="32" xfId="0" applyNumberFormat="1" applyFont="1" applyFill="1" applyBorder="1" applyAlignment="1">
      <alignment horizontal="right"/>
    </xf>
    <xf numFmtId="4" fontId="8" fillId="0" borderId="43" xfId="0" applyNumberFormat="1" applyFont="1" applyFill="1" applyBorder="1" applyAlignment="1">
      <alignment horizontal="right"/>
    </xf>
    <xf numFmtId="4" fontId="8" fillId="0" borderId="38" xfId="0" applyNumberFormat="1" applyFont="1" applyFill="1" applyBorder="1" applyAlignment="1">
      <alignment horizontal="right"/>
    </xf>
    <xf numFmtId="4" fontId="8" fillId="0" borderId="4" xfId="0" applyNumberFormat="1" applyFont="1" applyFill="1" applyBorder="1" applyAlignment="1">
      <alignment horizontal="right"/>
    </xf>
    <xf numFmtId="4" fontId="8" fillId="0" borderId="30" xfId="0" applyNumberFormat="1" applyFont="1" applyFill="1" applyBorder="1" applyAlignment="1">
      <alignment horizontal="right"/>
    </xf>
    <xf numFmtId="4" fontId="6" fillId="0" borderId="37" xfId="0" applyNumberFormat="1" applyFont="1" applyFill="1" applyBorder="1" applyAlignment="1">
      <alignment horizontal="center" vertical="center" wrapText="1"/>
    </xf>
    <xf numFmtId="4" fontId="6" fillId="0" borderId="33" xfId="0" applyNumberFormat="1" applyFont="1" applyFill="1" applyBorder="1" applyAlignment="1">
      <alignment horizontal="center" vertical="center" wrapText="1"/>
    </xf>
    <xf numFmtId="0" fontId="13" fillId="0" borderId="0" xfId="0" applyFont="1" applyFill="1"/>
    <xf numFmtId="4" fontId="7" fillId="0" borderId="35" xfId="0" applyNumberFormat="1" applyFont="1" applyFill="1" applyBorder="1" applyAlignment="1">
      <alignment horizontal="right"/>
    </xf>
    <xf numFmtId="4" fontId="7" fillId="0" borderId="33" xfId="0" applyNumberFormat="1" applyFont="1" applyFill="1" applyBorder="1" applyAlignment="1">
      <alignment horizontal="right"/>
    </xf>
    <xf numFmtId="4" fontId="6" fillId="0" borderId="8" xfId="0" applyNumberFormat="1" applyFont="1" applyFill="1" applyBorder="1" applyAlignment="1">
      <alignment horizontal="right"/>
    </xf>
    <xf numFmtId="4" fontId="6" fillId="0" borderId="9" xfId="0" applyNumberFormat="1" applyFont="1" applyFill="1" applyBorder="1" applyAlignment="1">
      <alignment horizontal="right"/>
    </xf>
    <xf numFmtId="4" fontId="6" fillId="0" borderId="47" xfId="0" applyNumberFormat="1" applyFont="1" applyFill="1" applyBorder="1" applyAlignment="1">
      <alignment horizontal="right"/>
    </xf>
    <xf numFmtId="1" fontId="8" fillId="0" borderId="4" xfId="1" applyNumberFormat="1" applyFont="1" applyFill="1" applyBorder="1" applyAlignment="1">
      <alignment horizontal="center" vertical="center" wrapText="1"/>
    </xf>
    <xf numFmtId="4" fontId="6" fillId="0" borderId="44" xfId="0" applyNumberFormat="1" applyFont="1" applyFill="1" applyBorder="1" applyAlignment="1">
      <alignment horizontal="right"/>
    </xf>
    <xf numFmtId="165" fontId="14" fillId="0" borderId="0" xfId="0" applyNumberFormat="1" applyFont="1" applyFill="1" applyAlignment="1">
      <alignment vertical="center"/>
    </xf>
    <xf numFmtId="1" fontId="12" fillId="0" borderId="38" xfId="1" applyNumberFormat="1" applyFont="1" applyFill="1" applyBorder="1" applyAlignment="1">
      <alignment horizontal="center" vertical="center" wrapText="1"/>
    </xf>
    <xf numFmtId="4" fontId="12" fillId="0" borderId="5" xfId="0" applyNumberFormat="1" applyFont="1" applyFill="1" applyBorder="1" applyAlignment="1">
      <alignment horizontal="right"/>
    </xf>
    <xf numFmtId="4" fontId="12" fillId="0" borderId="6" xfId="0" applyNumberFormat="1" applyFont="1" applyFill="1" applyBorder="1" applyAlignment="1">
      <alignment horizontal="right"/>
    </xf>
    <xf numFmtId="1" fontId="12" fillId="0" borderId="39" xfId="1" applyNumberFormat="1" applyFont="1" applyFill="1" applyBorder="1" applyAlignment="1">
      <alignment horizontal="center" vertical="center" wrapText="1"/>
    </xf>
    <xf numFmtId="4" fontId="12" fillId="0" borderId="3" xfId="0" applyNumberFormat="1" applyFont="1" applyFill="1" applyBorder="1" applyAlignment="1">
      <alignment horizontal="right"/>
    </xf>
    <xf numFmtId="4" fontId="12" fillId="0" borderId="9" xfId="0" applyNumberFormat="1" applyFont="1" applyFill="1" applyBorder="1" applyAlignment="1">
      <alignment horizontal="right"/>
    </xf>
    <xf numFmtId="4" fontId="12" fillId="0" borderId="8" xfId="0" applyNumberFormat="1" applyFont="1" applyFill="1" applyBorder="1" applyAlignment="1">
      <alignment horizontal="right"/>
    </xf>
    <xf numFmtId="4" fontId="12" fillId="0" borderId="33" xfId="0" applyNumberFormat="1" applyFont="1" applyFill="1" applyBorder="1" applyAlignment="1">
      <alignment horizontal="right"/>
    </xf>
    <xf numFmtId="4" fontId="12" fillId="0" borderId="10" xfId="0" applyNumberFormat="1" applyFont="1" applyFill="1" applyBorder="1" applyAlignment="1">
      <alignment horizontal="right"/>
    </xf>
    <xf numFmtId="4" fontId="12" fillId="0" borderId="4" xfId="0" applyNumberFormat="1" applyFont="1" applyFill="1" applyBorder="1" applyAlignment="1">
      <alignment horizontal="right"/>
    </xf>
    <xf numFmtId="4" fontId="11" fillId="0" borderId="6" xfId="0" applyNumberFormat="1" applyFont="1" applyFill="1" applyBorder="1" applyAlignment="1">
      <alignment horizontal="right"/>
    </xf>
    <xf numFmtId="4" fontId="11" fillId="0" borderId="5" xfId="0" applyNumberFormat="1" applyFont="1" applyFill="1" applyBorder="1" applyAlignment="1">
      <alignment horizontal="right"/>
    </xf>
    <xf numFmtId="4" fontId="11" fillId="0" borderId="1" xfId="0" applyNumberFormat="1" applyFont="1" applyFill="1" applyBorder="1" applyAlignment="1">
      <alignment horizontal="right"/>
    </xf>
    <xf numFmtId="4" fontId="11" fillId="0" borderId="7" xfId="0" applyNumberFormat="1" applyFont="1" applyFill="1" applyBorder="1" applyAlignment="1">
      <alignment horizontal="right"/>
    </xf>
    <xf numFmtId="4" fontId="6" fillId="0" borderId="3" xfId="0" applyNumberFormat="1" applyFont="1" applyFill="1" applyBorder="1" applyAlignment="1">
      <alignment horizontal="right"/>
    </xf>
    <xf numFmtId="165" fontId="5" fillId="0" borderId="0" xfId="0" applyNumberFormat="1" applyFont="1" applyFill="1"/>
    <xf numFmtId="166" fontId="5" fillId="0" borderId="0" xfId="0" applyNumberFormat="1" applyFont="1" applyFill="1"/>
    <xf numFmtId="1" fontId="6" fillId="0" borderId="2" xfId="1" applyNumberFormat="1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right"/>
    </xf>
    <xf numFmtId="1" fontId="6" fillId="0" borderId="1" xfId="1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right"/>
    </xf>
    <xf numFmtId="4" fontId="7" fillId="2" borderId="1" xfId="0" applyNumberFormat="1" applyFont="1" applyFill="1" applyBorder="1" applyAlignment="1">
      <alignment horizontal="right"/>
    </xf>
    <xf numFmtId="4" fontId="7" fillId="2" borderId="8" xfId="0" applyNumberFormat="1" applyFont="1" applyFill="1" applyBorder="1" applyAlignment="1">
      <alignment horizontal="right"/>
    </xf>
    <xf numFmtId="0" fontId="5" fillId="0" borderId="0" xfId="0" applyFont="1"/>
    <xf numFmtId="0" fontId="4" fillId="0" borderId="0" xfId="0" applyFont="1"/>
    <xf numFmtId="0" fontId="2" fillId="0" borderId="0" xfId="0" applyFont="1" applyAlignment="1"/>
    <xf numFmtId="164" fontId="7" fillId="0" borderId="1" xfId="1" applyNumberFormat="1" applyFont="1" applyFill="1" applyBorder="1" applyAlignment="1">
      <alignment horizontal="center" vertical="center" wrapText="1"/>
    </xf>
    <xf numFmtId="164" fontId="7" fillId="0" borderId="3" xfId="1" applyNumberFormat="1" applyFont="1" applyFill="1" applyBorder="1" applyAlignment="1" applyProtection="1">
      <alignment horizontal="center" vertical="center" wrapText="1"/>
      <protection locked="0"/>
    </xf>
    <xf numFmtId="1" fontId="7" fillId="0" borderId="2" xfId="1" applyNumberFormat="1" applyFont="1" applyFill="1" applyBorder="1" applyAlignment="1">
      <alignment horizontal="center" vertical="center" wrapText="1"/>
    </xf>
    <xf numFmtId="1" fontId="7" fillId="0" borderId="1" xfId="1" applyNumberFormat="1" applyFont="1" applyFill="1" applyBorder="1" applyAlignment="1">
      <alignment horizontal="center" vertical="center" wrapText="1"/>
    </xf>
    <xf numFmtId="1" fontId="7" fillId="0" borderId="3" xfId="1" applyNumberFormat="1" applyFont="1" applyFill="1" applyBorder="1" applyAlignment="1">
      <alignment horizontal="center" vertical="center" wrapText="1"/>
    </xf>
    <xf numFmtId="1" fontId="6" fillId="0" borderId="3" xfId="1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1" fontId="8" fillId="0" borderId="18" xfId="1" applyNumberFormat="1" applyFont="1" applyFill="1" applyBorder="1" applyAlignment="1">
      <alignment horizontal="center" vertical="center" wrapText="1"/>
    </xf>
    <xf numFmtId="1" fontId="8" fillId="0" borderId="19" xfId="1" applyNumberFormat="1" applyFont="1" applyFill="1" applyBorder="1" applyAlignment="1">
      <alignment horizontal="center" vertical="center" wrapText="1"/>
    </xf>
    <xf numFmtId="1" fontId="8" fillId="0" borderId="20" xfId="1" applyNumberFormat="1" applyFont="1" applyFill="1" applyBorder="1" applyAlignment="1">
      <alignment horizontal="center" vertical="center" wrapText="1"/>
    </xf>
    <xf numFmtId="1" fontId="6" fillId="0" borderId="12" xfId="1" applyNumberFormat="1" applyFont="1" applyFill="1" applyBorder="1" applyAlignment="1">
      <alignment horizontal="center" vertical="center" wrapText="1"/>
    </xf>
    <xf numFmtId="1" fontId="6" fillId="0" borderId="14" xfId="1" applyNumberFormat="1" applyFont="1" applyFill="1" applyBorder="1" applyAlignment="1">
      <alignment horizontal="center" vertical="center" wrapText="1"/>
    </xf>
    <xf numFmtId="1" fontId="6" fillId="0" borderId="21" xfId="1" applyNumberFormat="1" applyFont="1" applyFill="1" applyBorder="1" applyAlignment="1">
      <alignment horizontal="center" vertical="center" wrapText="1"/>
    </xf>
    <xf numFmtId="1" fontId="6" fillId="0" borderId="23" xfId="1" applyNumberFormat="1" applyFont="1" applyFill="1" applyBorder="1" applyAlignment="1">
      <alignment horizontal="center" vertical="center" wrapText="1"/>
    </xf>
    <xf numFmtId="0" fontId="7" fillId="0" borderId="21" xfId="0" applyFont="1" applyFill="1" applyBorder="1" applyAlignment="1">
      <alignment horizontal="center" vertical="center" wrapText="1"/>
    </xf>
    <xf numFmtId="0" fontId="7" fillId="0" borderId="23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vertical="center" wrapText="1"/>
    </xf>
    <xf numFmtId="1" fontId="7" fillId="0" borderId="18" xfId="1" applyNumberFormat="1" applyFont="1" applyFill="1" applyBorder="1" applyAlignment="1">
      <alignment horizontal="center" vertical="center" wrapText="1"/>
    </xf>
    <xf numFmtId="1" fontId="7" fillId="0" borderId="19" xfId="1" applyNumberFormat="1" applyFont="1" applyFill="1" applyBorder="1" applyAlignment="1">
      <alignment horizontal="center" vertical="center" wrapText="1"/>
    </xf>
    <xf numFmtId="1" fontId="7" fillId="0" borderId="20" xfId="1" applyNumberFormat="1" applyFont="1" applyFill="1" applyBorder="1" applyAlignment="1">
      <alignment horizontal="center" vertical="center" wrapText="1"/>
    </xf>
    <xf numFmtId="1" fontId="12" fillId="0" borderId="30" xfId="1" applyNumberFormat="1" applyFont="1" applyFill="1" applyBorder="1" applyAlignment="1">
      <alignment horizontal="center" vertical="center" wrapText="1"/>
    </xf>
    <xf numFmtId="1" fontId="12" fillId="0" borderId="10" xfId="1" applyNumberFormat="1" applyFont="1" applyFill="1" applyBorder="1" applyAlignment="1">
      <alignment horizontal="center" vertical="center" wrapText="1"/>
    </xf>
    <xf numFmtId="1" fontId="12" fillId="0" borderId="44" xfId="1" applyNumberFormat="1" applyFont="1" applyFill="1" applyBorder="1" applyAlignment="1">
      <alignment horizontal="center" vertical="center" wrapText="1"/>
    </xf>
    <xf numFmtId="0" fontId="12" fillId="0" borderId="27" xfId="0" applyFont="1" applyFill="1" applyBorder="1" applyAlignment="1">
      <alignment horizontal="center" vertical="center" wrapText="1"/>
    </xf>
    <xf numFmtId="0" fontId="12" fillId="0" borderId="45" xfId="0" applyFont="1" applyFill="1" applyBorder="1" applyAlignment="1">
      <alignment horizontal="center" vertical="center" wrapText="1"/>
    </xf>
    <xf numFmtId="0" fontId="12" fillId="0" borderId="26" xfId="0" applyFont="1" applyFill="1" applyBorder="1" applyAlignment="1">
      <alignment horizontal="center" vertical="center" wrapText="1"/>
    </xf>
    <xf numFmtId="0" fontId="12" fillId="0" borderId="46" xfId="0" applyFont="1" applyFill="1" applyBorder="1" applyAlignment="1">
      <alignment horizontal="center" vertical="center" wrapText="1"/>
    </xf>
    <xf numFmtId="1" fontId="6" fillId="0" borderId="30" xfId="1" applyNumberFormat="1" applyFont="1" applyFill="1" applyBorder="1" applyAlignment="1">
      <alignment horizontal="center" vertical="center" wrapText="1"/>
    </xf>
    <xf numFmtId="1" fontId="6" fillId="0" borderId="10" xfId="1" applyNumberFormat="1" applyFont="1" applyFill="1" applyBorder="1" applyAlignment="1">
      <alignment horizontal="center" vertical="center" wrapText="1"/>
    </xf>
    <xf numFmtId="164" fontId="8" fillId="0" borderId="29" xfId="1" applyNumberFormat="1" applyFont="1" applyFill="1" applyBorder="1" applyAlignment="1" applyProtection="1">
      <alignment horizontal="center" vertical="center" wrapText="1"/>
      <protection locked="0"/>
    </xf>
    <xf numFmtId="164" fontId="8" fillId="0" borderId="20" xfId="1" applyNumberFormat="1" applyFont="1" applyFill="1" applyBorder="1" applyAlignment="1" applyProtection="1">
      <alignment horizontal="center" vertical="center" wrapText="1"/>
      <protection locked="0"/>
    </xf>
    <xf numFmtId="0" fontId="7" fillId="0" borderId="13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left" vertical="center"/>
    </xf>
    <xf numFmtId="1" fontId="8" fillId="0" borderId="22" xfId="1" applyNumberFormat="1" applyFont="1" applyFill="1" applyBorder="1" applyAlignment="1">
      <alignment horizontal="center" vertical="center" wrapText="1"/>
    </xf>
    <xf numFmtId="1" fontId="8" fillId="0" borderId="23" xfId="1" applyNumberFormat="1" applyFont="1" applyFill="1" applyBorder="1" applyAlignment="1">
      <alignment horizontal="center" vertical="center" wrapText="1"/>
    </xf>
    <xf numFmtId="1" fontId="8" fillId="0" borderId="13" xfId="1" applyNumberFormat="1" applyFont="1" applyFill="1" applyBorder="1" applyAlignment="1">
      <alignment horizontal="center" vertical="center" wrapText="1"/>
    </xf>
    <xf numFmtId="1" fontId="8" fillId="0" borderId="14" xfId="1" applyNumberFormat="1" applyFont="1" applyFill="1" applyBorder="1" applyAlignment="1">
      <alignment horizontal="center" vertical="center" wrapText="1"/>
    </xf>
    <xf numFmtId="164" fontId="8" fillId="0" borderId="36" xfId="1" applyNumberFormat="1" applyFont="1" applyFill="1" applyBorder="1" applyAlignment="1">
      <alignment horizontal="center" vertical="center" wrapText="1"/>
    </xf>
    <xf numFmtId="164" fontId="8" fillId="0" borderId="34" xfId="1" applyNumberFormat="1" applyFont="1" applyFill="1" applyBorder="1" applyAlignment="1">
      <alignment horizontal="center" vertical="center" wrapText="1"/>
    </xf>
    <xf numFmtId="164" fontId="8" fillId="0" borderId="40" xfId="1" applyNumberFormat="1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5" fillId="0" borderId="23" xfId="0" applyFont="1" applyFill="1" applyBorder="1" applyAlignment="1">
      <alignment horizontal="center" vertical="center" wrapText="1"/>
    </xf>
    <xf numFmtId="0" fontId="7" fillId="0" borderId="22" xfId="0" applyFont="1" applyFill="1" applyBorder="1" applyAlignment="1">
      <alignment horizontal="center" vertical="center" wrapText="1"/>
    </xf>
    <xf numFmtId="0" fontId="6" fillId="0" borderId="25" xfId="0" applyFont="1" applyFill="1" applyBorder="1" applyAlignment="1">
      <alignment horizontal="center" vertical="center" wrapText="1"/>
    </xf>
    <xf numFmtId="0" fontId="6" fillId="0" borderId="26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center" vertical="center" wrapText="1"/>
    </xf>
    <xf numFmtId="164" fontId="7" fillId="0" borderId="18" xfId="1" applyNumberFormat="1" applyFont="1" applyFill="1" applyBorder="1" applyAlignment="1" applyProtection="1">
      <alignment horizontal="center" vertical="center" wrapText="1"/>
      <protection locked="0"/>
    </xf>
    <xf numFmtId="164" fontId="7" fillId="0" borderId="19" xfId="1" applyNumberFormat="1" applyFont="1" applyFill="1" applyBorder="1" applyAlignment="1" applyProtection="1">
      <alignment horizontal="center" vertical="center" wrapText="1"/>
      <protection locked="0"/>
    </xf>
    <xf numFmtId="164" fontId="7" fillId="0" borderId="20" xfId="1" applyNumberFormat="1" applyFont="1" applyFill="1" applyBorder="1" applyAlignment="1" applyProtection="1">
      <alignment horizontal="center" vertical="center" wrapText="1"/>
      <protection locked="0"/>
    </xf>
    <xf numFmtId="164" fontId="6" fillId="0" borderId="21" xfId="1" applyNumberFormat="1" applyFont="1" applyFill="1" applyBorder="1" applyAlignment="1" applyProtection="1">
      <alignment horizontal="center" vertical="center" wrapText="1"/>
      <protection locked="0"/>
    </xf>
    <xf numFmtId="164" fontId="6" fillId="0" borderId="23" xfId="1" applyNumberFormat="1" applyFont="1" applyFill="1" applyBorder="1" applyAlignment="1" applyProtection="1">
      <alignment horizontal="center" vertical="center" wrapText="1"/>
      <protection locked="0"/>
    </xf>
    <xf numFmtId="164" fontId="6" fillId="0" borderId="12" xfId="1" applyNumberFormat="1" applyFont="1" applyFill="1" applyBorder="1" applyAlignment="1" applyProtection="1">
      <alignment horizontal="center" vertical="center" wrapText="1"/>
      <protection locked="0"/>
    </xf>
    <xf numFmtId="164" fontId="6" fillId="0" borderId="14" xfId="1" applyNumberFormat="1" applyFont="1" applyFill="1" applyBorder="1" applyAlignment="1" applyProtection="1">
      <alignment horizontal="center" vertical="center" wrapText="1"/>
      <protection locked="0"/>
    </xf>
    <xf numFmtId="164" fontId="6" fillId="0" borderId="15" xfId="1" applyNumberFormat="1" applyFont="1" applyFill="1" applyBorder="1" applyAlignment="1" applyProtection="1">
      <alignment horizontal="center" vertical="center" wrapText="1"/>
      <protection locked="0"/>
    </xf>
    <xf numFmtId="164" fontId="6" fillId="0" borderId="17" xfId="1" applyNumberFormat="1" applyFont="1" applyFill="1" applyBorder="1" applyAlignment="1" applyProtection="1">
      <alignment horizontal="center" vertical="center" wrapText="1"/>
      <protection locked="0"/>
    </xf>
    <xf numFmtId="0" fontId="7" fillId="0" borderId="16" xfId="0" applyFont="1" applyFill="1" applyBorder="1" applyAlignment="1">
      <alignment horizontal="center" vertical="center" wrapText="1"/>
    </xf>
    <xf numFmtId="0" fontId="7" fillId="0" borderId="48" xfId="0" applyFont="1" applyFill="1" applyBorder="1" applyAlignment="1">
      <alignment horizontal="center" vertical="center" wrapText="1"/>
    </xf>
    <xf numFmtId="0" fontId="7" fillId="0" borderId="27" xfId="0" applyFont="1" applyFill="1" applyBorder="1" applyAlignment="1">
      <alignment horizontal="center" vertical="center" wrapText="1"/>
    </xf>
    <xf numFmtId="4" fontId="3" fillId="0" borderId="0" xfId="1" applyNumberFormat="1" applyFont="1" applyFill="1" applyAlignment="1">
      <alignment horizontal="right" vertical="center" wrapText="1"/>
    </xf>
    <xf numFmtId="164" fontId="6" fillId="0" borderId="2" xfId="1" applyNumberFormat="1" applyFont="1" applyFill="1" applyBorder="1" applyAlignment="1" applyProtection="1">
      <alignment horizontal="center" vertical="center" wrapText="1"/>
      <protection locked="0"/>
    </xf>
    <xf numFmtId="164" fontId="6" fillId="0" borderId="8" xfId="1" applyNumberFormat="1" applyFont="1" applyFill="1" applyBorder="1" applyAlignment="1" applyProtection="1">
      <alignment horizontal="center" vertical="center" wrapText="1"/>
      <protection locked="0"/>
    </xf>
    <xf numFmtId="164" fontId="6" fillId="0" borderId="24" xfId="1" applyNumberFormat="1" applyFont="1" applyFill="1" applyBorder="1" applyAlignment="1">
      <alignment horizontal="center" vertical="center" wrapText="1"/>
    </xf>
    <xf numFmtId="164" fontId="6" fillId="0" borderId="26" xfId="1" applyNumberFormat="1" applyFont="1" applyFill="1" applyBorder="1" applyAlignment="1">
      <alignment horizontal="center" vertical="center" wrapText="1"/>
    </xf>
    <xf numFmtId="164" fontId="6" fillId="0" borderId="15" xfId="1" applyNumberFormat="1" applyFont="1" applyFill="1" applyBorder="1" applyAlignment="1">
      <alignment horizontal="center" vertical="center" wrapText="1"/>
    </xf>
    <xf numFmtId="164" fontId="6" fillId="0" borderId="17" xfId="1" applyNumberFormat="1" applyFont="1" applyFill="1" applyBorder="1" applyAlignment="1">
      <alignment horizontal="center" vertical="center" wrapText="1"/>
    </xf>
    <xf numFmtId="4" fontId="6" fillId="0" borderId="2" xfId="0" applyNumberFormat="1" applyFont="1" applyFill="1" applyBorder="1" applyAlignment="1">
      <alignment horizontal="center" vertical="center" wrapText="1"/>
    </xf>
    <xf numFmtId="4" fontId="6" fillId="0" borderId="8" xfId="0" applyNumberFormat="1" applyFont="1" applyFill="1" applyBorder="1" applyAlignment="1">
      <alignment horizontal="center" vertical="center" wrapText="1"/>
    </xf>
    <xf numFmtId="4" fontId="6" fillId="0" borderId="29" xfId="0" applyNumberFormat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4" fontId="6" fillId="0" borderId="28" xfId="0" applyNumberFormat="1" applyFont="1" applyFill="1" applyBorder="1" applyAlignment="1">
      <alignment horizontal="center" vertical="center" wrapText="1"/>
    </xf>
    <xf numFmtId="164" fontId="4" fillId="0" borderId="0" xfId="1" applyNumberFormat="1" applyFont="1" applyFill="1" applyAlignment="1" applyProtection="1">
      <alignment vertical="center"/>
      <protection locked="0"/>
    </xf>
    <xf numFmtId="164" fontId="7" fillId="0" borderId="24" xfId="1" applyNumberFormat="1" applyFont="1" applyFill="1" applyBorder="1" applyAlignment="1">
      <alignment horizontal="center" vertical="center" wrapText="1"/>
    </xf>
    <xf numFmtId="164" fontId="7" fillId="0" borderId="26" xfId="1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_1FKP96-K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583405</xdr:colOff>
      <xdr:row>0</xdr:row>
      <xdr:rowOff>0</xdr:rowOff>
    </xdr:from>
    <xdr:to>
      <xdr:col>4</xdr:col>
      <xdr:colOff>357187</xdr:colOff>
      <xdr:row>8</xdr:row>
      <xdr:rowOff>157494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DCF1A77-58A1-4549-9192-A3B6E932F0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49" y="0"/>
          <a:ext cx="2202657" cy="14909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1"/>
  <sheetViews>
    <sheetView tabSelected="1" zoomScale="80" zoomScaleNormal="80" zoomScalePageLayoutView="80" workbookViewId="0">
      <selection activeCell="W107" sqref="W107"/>
    </sheetView>
  </sheetViews>
  <sheetFormatPr defaultColWidth="9.140625" defaultRowHeight="12.75"/>
  <cols>
    <col min="1" max="1" width="9.7109375" style="7" customWidth="1"/>
    <col min="2" max="2" width="28.7109375" style="7" customWidth="1"/>
    <col min="3" max="3" width="16" style="7" customWidth="1"/>
    <col min="4" max="4" width="20.28515625" style="9" customWidth="1"/>
    <col min="5" max="5" width="15.7109375" style="9" customWidth="1"/>
    <col min="6" max="6" width="15.140625" style="9" customWidth="1"/>
    <col min="7" max="7" width="16.140625" style="9" customWidth="1"/>
    <col min="8" max="8" width="9.140625" style="7"/>
    <col min="9" max="9" width="11.42578125" style="7" customWidth="1"/>
    <col min="10" max="10" width="12.140625" style="7" customWidth="1"/>
    <col min="11" max="16384" width="9.140625" style="7"/>
  </cols>
  <sheetData>
    <row r="1" spans="1:13" s="73" customFormat="1"/>
    <row r="2" spans="1:13" s="73" customFormat="1"/>
    <row r="3" spans="1:13" s="73" customFormat="1"/>
    <row r="4" spans="1:13" s="73" customFormat="1"/>
    <row r="5" spans="1:13" s="73" customFormat="1"/>
    <row r="6" spans="1:13" s="73" customFormat="1"/>
    <row r="7" spans="1:13" s="73" customFormat="1"/>
    <row r="8" spans="1:13" s="73" customFormat="1"/>
    <row r="9" spans="1:13" s="73" customFormat="1"/>
    <row r="10" spans="1:13" s="73" customFormat="1" ht="18.75">
      <c r="A10" s="82" t="s">
        <v>75</v>
      </c>
      <c r="B10" s="82"/>
      <c r="C10" s="82"/>
      <c r="D10" s="82"/>
      <c r="E10" s="82"/>
      <c r="F10" s="82"/>
      <c r="G10" s="82"/>
      <c r="H10" s="75"/>
      <c r="I10" s="75"/>
      <c r="J10" s="75"/>
      <c r="K10" s="75"/>
      <c r="L10" s="74"/>
      <c r="M10" s="74"/>
    </row>
    <row r="12" spans="1:13" ht="15.75" thickBot="1">
      <c r="A12" s="152"/>
      <c r="B12" s="152"/>
      <c r="C12" s="152"/>
      <c r="E12" s="140" t="s">
        <v>0</v>
      </c>
      <c r="F12" s="140"/>
      <c r="G12" s="140"/>
    </row>
    <row r="13" spans="1:13" ht="29.25" customHeight="1" thickBot="1">
      <c r="A13" s="141" t="s">
        <v>54</v>
      </c>
      <c r="B13" s="143" t="s">
        <v>2</v>
      </c>
      <c r="C13" s="144"/>
      <c r="D13" s="147" t="s">
        <v>66</v>
      </c>
      <c r="E13" s="149" t="s">
        <v>1</v>
      </c>
      <c r="F13" s="150"/>
      <c r="G13" s="151"/>
    </row>
    <row r="14" spans="1:13" ht="37.5" customHeight="1" thickBot="1">
      <c r="A14" s="142"/>
      <c r="B14" s="145"/>
      <c r="C14" s="146"/>
      <c r="D14" s="148"/>
      <c r="E14" s="39" t="s">
        <v>51</v>
      </c>
      <c r="F14" s="40" t="s">
        <v>67</v>
      </c>
      <c r="G14" s="40" t="s">
        <v>52</v>
      </c>
    </row>
    <row r="15" spans="1:13" ht="15.75" customHeight="1">
      <c r="A15" s="2">
        <v>1210</v>
      </c>
      <c r="B15" s="153" t="s">
        <v>26</v>
      </c>
      <c r="C15" s="154"/>
      <c r="D15" s="8">
        <f t="shared" ref="D15:D44" si="0">E15+F15+G15</f>
        <v>25350.45</v>
      </c>
      <c r="E15" s="31">
        <v>18500.16</v>
      </c>
      <c r="F15" s="8">
        <v>837.41</v>
      </c>
      <c r="G15" s="8">
        <v>6012.88</v>
      </c>
      <c r="H15" s="9"/>
      <c r="I15" s="66"/>
      <c r="J15" s="66"/>
      <c r="K15" s="66"/>
      <c r="L15" s="65"/>
    </row>
    <row r="16" spans="1:13" ht="15.75" customHeight="1">
      <c r="A16" s="76" t="s">
        <v>5</v>
      </c>
      <c r="B16" s="92" t="s">
        <v>59</v>
      </c>
      <c r="C16" s="93"/>
      <c r="D16" s="5">
        <f t="shared" si="0"/>
        <v>21604.29</v>
      </c>
      <c r="E16" s="6">
        <v>15757.28</v>
      </c>
      <c r="F16" s="5">
        <v>852.4</v>
      </c>
      <c r="G16" s="5">
        <v>4994.6099999999997</v>
      </c>
      <c r="H16" s="9"/>
      <c r="I16" s="66"/>
      <c r="J16" s="66"/>
      <c r="K16" s="66"/>
      <c r="L16" s="65"/>
    </row>
    <row r="17" spans="1:12" ht="15.75" customHeight="1" thickBot="1">
      <c r="A17" s="77" t="s">
        <v>6</v>
      </c>
      <c r="B17" s="138" t="s">
        <v>68</v>
      </c>
      <c r="C17" s="139"/>
      <c r="D17" s="30">
        <f t="shared" si="0"/>
        <v>3547.46</v>
      </c>
      <c r="E17" s="32">
        <v>3076.21</v>
      </c>
      <c r="F17" s="30">
        <v>23.19</v>
      </c>
      <c r="G17" s="30">
        <v>448.06</v>
      </c>
      <c r="H17" s="9"/>
      <c r="I17" s="66"/>
      <c r="J17" s="66"/>
      <c r="K17" s="66"/>
      <c r="L17" s="65"/>
    </row>
    <row r="18" spans="1:12" ht="16.5" customHeight="1" thickBot="1">
      <c r="A18" s="128" t="s">
        <v>43</v>
      </c>
      <c r="B18" s="129"/>
      <c r="C18" s="130"/>
      <c r="D18" s="42">
        <f t="shared" si="0"/>
        <v>50502.2</v>
      </c>
      <c r="E18" s="13">
        <f>SUM(E15:E17)</f>
        <v>37333.65</v>
      </c>
      <c r="F18" s="12">
        <f>SUM(F15:F17)</f>
        <v>1713</v>
      </c>
      <c r="G18" s="12">
        <f>SUM(G15:G17)</f>
        <v>11455.55</v>
      </c>
      <c r="H18" s="9"/>
    </row>
    <row r="19" spans="1:12" ht="15.75" customHeight="1">
      <c r="A19" s="78">
        <v>5110</v>
      </c>
      <c r="B19" s="90" t="s">
        <v>22</v>
      </c>
      <c r="C19" s="91"/>
      <c r="D19" s="3">
        <f t="shared" si="0"/>
        <v>123901.44</v>
      </c>
      <c r="E19" s="4">
        <v>98095.21</v>
      </c>
      <c r="F19" s="3">
        <v>4219.79</v>
      </c>
      <c r="G19" s="3">
        <v>21586.44</v>
      </c>
      <c r="H19" s="9"/>
      <c r="I19" s="49"/>
    </row>
    <row r="20" spans="1:12" ht="15.75" customHeight="1">
      <c r="A20" s="79" t="s">
        <v>3</v>
      </c>
      <c r="B20" s="92" t="s">
        <v>59</v>
      </c>
      <c r="C20" s="93"/>
      <c r="D20" s="5">
        <f t="shared" si="0"/>
        <v>80154.52</v>
      </c>
      <c r="E20" s="6">
        <v>60356.12</v>
      </c>
      <c r="F20" s="5">
        <v>5574.77</v>
      </c>
      <c r="G20" s="5">
        <v>14223.63</v>
      </c>
      <c r="H20" s="9"/>
    </row>
    <row r="21" spans="1:12" ht="15.75" customHeight="1" thickBot="1">
      <c r="A21" s="80" t="s">
        <v>4</v>
      </c>
      <c r="B21" s="138" t="s">
        <v>68</v>
      </c>
      <c r="C21" s="139"/>
      <c r="D21" s="30">
        <f t="shared" si="0"/>
        <v>23988.1</v>
      </c>
      <c r="E21" s="32">
        <v>23705.18</v>
      </c>
      <c r="F21" s="30">
        <v>31.69</v>
      </c>
      <c r="G21" s="30">
        <v>251.23</v>
      </c>
      <c r="H21" s="9"/>
    </row>
    <row r="22" spans="1:12" ht="16.5" customHeight="1" thickBot="1">
      <c r="A22" s="128" t="s">
        <v>44</v>
      </c>
      <c r="B22" s="129"/>
      <c r="C22" s="130"/>
      <c r="D22" s="12">
        <f t="shared" si="0"/>
        <v>228044.06</v>
      </c>
      <c r="E22" s="13">
        <f>SUM(E19:E21)</f>
        <v>182156.51</v>
      </c>
      <c r="F22" s="12">
        <f>SUM(F19:F21)</f>
        <v>9826.2500000000018</v>
      </c>
      <c r="G22" s="12">
        <f>SUM(G19:G21)</f>
        <v>36061.300000000003</v>
      </c>
      <c r="H22" s="9"/>
    </row>
    <row r="23" spans="1:12" ht="15.75" customHeight="1">
      <c r="A23" s="78">
        <v>5140</v>
      </c>
      <c r="B23" s="90" t="s">
        <v>71</v>
      </c>
      <c r="C23" s="91"/>
      <c r="D23" s="3">
        <f>E23+F23+G23</f>
        <v>185.32</v>
      </c>
      <c r="E23" s="4">
        <v>96.89</v>
      </c>
      <c r="F23" s="3">
        <v>14.69</v>
      </c>
      <c r="G23" s="3">
        <v>73.739999999999995</v>
      </c>
      <c r="H23" s="9"/>
    </row>
    <row r="24" spans="1:12" ht="15.75" customHeight="1">
      <c r="A24" s="79" t="s">
        <v>72</v>
      </c>
      <c r="B24" s="92" t="s">
        <v>59</v>
      </c>
      <c r="C24" s="93"/>
      <c r="D24" s="5">
        <v>0</v>
      </c>
      <c r="E24" s="6">
        <v>0</v>
      </c>
      <c r="F24" s="5">
        <v>0</v>
      </c>
      <c r="G24" s="5">
        <v>0</v>
      </c>
      <c r="H24" s="9"/>
    </row>
    <row r="25" spans="1:12" ht="15.75" customHeight="1" thickBot="1">
      <c r="A25" s="80" t="s">
        <v>73</v>
      </c>
      <c r="B25" s="138" t="s">
        <v>68</v>
      </c>
      <c r="C25" s="139"/>
      <c r="D25" s="30">
        <v>0</v>
      </c>
      <c r="E25" s="32">
        <v>0</v>
      </c>
      <c r="F25" s="30">
        <v>0</v>
      </c>
      <c r="G25" s="30">
        <v>0</v>
      </c>
      <c r="H25" s="9"/>
    </row>
    <row r="26" spans="1:12" ht="16.5" customHeight="1" thickBot="1">
      <c r="A26" s="128" t="s">
        <v>44</v>
      </c>
      <c r="B26" s="129"/>
      <c r="C26" s="130"/>
      <c r="D26" s="12">
        <f t="shared" ref="D26" si="1">E26+F26+G26</f>
        <v>185.32</v>
      </c>
      <c r="E26" s="13">
        <f>SUM(E23:E25)</f>
        <v>96.89</v>
      </c>
      <c r="F26" s="12">
        <f>SUM(F23:F25)</f>
        <v>14.69</v>
      </c>
      <c r="G26" s="12">
        <f>SUM(G23:G25)</f>
        <v>73.739999999999995</v>
      </c>
      <c r="H26" s="9"/>
    </row>
    <row r="27" spans="1:12" ht="15.75" customHeight="1">
      <c r="A27" s="78">
        <v>5200</v>
      </c>
      <c r="B27" s="90" t="s">
        <v>23</v>
      </c>
      <c r="C27" s="91"/>
      <c r="D27" s="3">
        <f t="shared" si="0"/>
        <v>13390.57</v>
      </c>
      <c r="E27" s="4">
        <v>11819.99</v>
      </c>
      <c r="F27" s="3">
        <v>126.35</v>
      </c>
      <c r="G27" s="3">
        <v>1444.23</v>
      </c>
      <c r="H27" s="9"/>
    </row>
    <row r="28" spans="1:12" ht="15.75" customHeight="1">
      <c r="A28" s="79" t="s">
        <v>7</v>
      </c>
      <c r="B28" s="92" t="s">
        <v>59</v>
      </c>
      <c r="C28" s="93"/>
      <c r="D28" s="5">
        <f t="shared" si="0"/>
        <v>33307.360000000001</v>
      </c>
      <c r="E28" s="6">
        <v>28238.75</v>
      </c>
      <c r="F28" s="5">
        <v>0</v>
      </c>
      <c r="G28" s="5">
        <v>5068.6099999999997</v>
      </c>
      <c r="H28" s="9"/>
    </row>
    <row r="29" spans="1:12" ht="15.75" customHeight="1" thickBot="1">
      <c r="A29" s="77" t="s">
        <v>8</v>
      </c>
      <c r="B29" s="94" t="s">
        <v>68</v>
      </c>
      <c r="C29" s="95"/>
      <c r="D29" s="10">
        <f t="shared" si="0"/>
        <v>409.88</v>
      </c>
      <c r="E29" s="11">
        <v>404.94</v>
      </c>
      <c r="F29" s="10">
        <v>0</v>
      </c>
      <c r="G29" s="10">
        <v>4.9400000000000004</v>
      </c>
      <c r="H29" s="9"/>
    </row>
    <row r="30" spans="1:12" ht="16.5" customHeight="1" thickBot="1">
      <c r="A30" s="128" t="s">
        <v>45</v>
      </c>
      <c r="B30" s="129"/>
      <c r="C30" s="130"/>
      <c r="D30" s="12">
        <f t="shared" si="0"/>
        <v>47107.81</v>
      </c>
      <c r="E30" s="13">
        <f>SUM(E27:E29)</f>
        <v>40463.68</v>
      </c>
      <c r="F30" s="12">
        <f>SUM(F27:F29)</f>
        <v>126.35</v>
      </c>
      <c r="G30" s="12">
        <f>SUM(G27:G29)</f>
        <v>6517.78</v>
      </c>
      <c r="H30" s="9"/>
    </row>
    <row r="31" spans="1:12" ht="16.5" customHeight="1">
      <c r="A31" s="2">
        <v>5420</v>
      </c>
      <c r="B31" s="90" t="s">
        <v>37</v>
      </c>
      <c r="C31" s="91"/>
      <c r="D31" s="3">
        <f t="shared" si="0"/>
        <v>741.84</v>
      </c>
      <c r="E31" s="4">
        <v>513.33000000000004</v>
      </c>
      <c r="F31" s="3">
        <v>0</v>
      </c>
      <c r="G31" s="3">
        <v>228.51</v>
      </c>
      <c r="H31" s="9"/>
    </row>
    <row r="32" spans="1:12" ht="16.5" customHeight="1">
      <c r="A32" s="1" t="s">
        <v>32</v>
      </c>
      <c r="B32" s="92" t="s">
        <v>59</v>
      </c>
      <c r="C32" s="93"/>
      <c r="D32" s="5">
        <f t="shared" si="0"/>
        <v>266.91000000000003</v>
      </c>
      <c r="E32" s="6">
        <v>197.71</v>
      </c>
      <c r="F32" s="5">
        <v>0</v>
      </c>
      <c r="G32" s="71">
        <v>69.2</v>
      </c>
      <c r="H32" s="9"/>
    </row>
    <row r="33" spans="1:8" ht="16.5" customHeight="1" thickBot="1">
      <c r="A33" s="77" t="s">
        <v>29</v>
      </c>
      <c r="B33" s="94" t="s">
        <v>68</v>
      </c>
      <c r="C33" s="95"/>
      <c r="D33" s="10">
        <f t="shared" si="0"/>
        <v>0</v>
      </c>
      <c r="E33" s="11">
        <v>0</v>
      </c>
      <c r="F33" s="10">
        <v>0</v>
      </c>
      <c r="G33" s="10">
        <v>0</v>
      </c>
      <c r="H33" s="9"/>
    </row>
    <row r="34" spans="1:8" ht="16.5" customHeight="1" thickBot="1">
      <c r="A34" s="128" t="s">
        <v>46</v>
      </c>
      <c r="B34" s="129"/>
      <c r="C34" s="130"/>
      <c r="D34" s="12">
        <f t="shared" si="0"/>
        <v>1008.75</v>
      </c>
      <c r="E34" s="13">
        <f>SUM(E31:E33)</f>
        <v>711.04000000000008</v>
      </c>
      <c r="F34" s="12">
        <f>SUM(F31:F33)</f>
        <v>0</v>
      </c>
      <c r="G34" s="12">
        <f>SUM(G31:G33)</f>
        <v>297.70999999999998</v>
      </c>
      <c r="H34" s="9"/>
    </row>
    <row r="35" spans="1:8" ht="15.75" customHeight="1">
      <c r="A35" s="2">
        <v>5440</v>
      </c>
      <c r="B35" s="90" t="s">
        <v>38</v>
      </c>
      <c r="C35" s="91"/>
      <c r="D35" s="3">
        <f t="shared" si="0"/>
        <v>0.46</v>
      </c>
      <c r="E35" s="4">
        <v>0.39</v>
      </c>
      <c r="F35" s="3">
        <v>0</v>
      </c>
      <c r="G35" s="3">
        <v>7.0000000000000007E-2</v>
      </c>
      <c r="H35" s="9"/>
    </row>
    <row r="36" spans="1:8" ht="15.75" customHeight="1">
      <c r="A36" s="1" t="s">
        <v>33</v>
      </c>
      <c r="B36" s="92" t="s">
        <v>59</v>
      </c>
      <c r="C36" s="93"/>
      <c r="D36" s="5">
        <f t="shared" si="0"/>
        <v>0</v>
      </c>
      <c r="E36" s="6">
        <v>0</v>
      </c>
      <c r="F36" s="5">
        <v>0</v>
      </c>
      <c r="G36" s="5">
        <v>0</v>
      </c>
      <c r="H36" s="9"/>
    </row>
    <row r="37" spans="1:8" ht="15.75" customHeight="1" thickBot="1">
      <c r="A37" s="77" t="s">
        <v>30</v>
      </c>
      <c r="B37" s="94" t="s">
        <v>68</v>
      </c>
      <c r="C37" s="95"/>
      <c r="D37" s="10">
        <f t="shared" si="0"/>
        <v>0</v>
      </c>
      <c r="E37" s="11">
        <v>0</v>
      </c>
      <c r="F37" s="10">
        <v>0</v>
      </c>
      <c r="G37" s="10">
        <v>0</v>
      </c>
      <c r="H37" s="9"/>
    </row>
    <row r="38" spans="1:8" ht="16.5" customHeight="1" thickBot="1">
      <c r="A38" s="128" t="s">
        <v>47</v>
      </c>
      <c r="B38" s="129"/>
      <c r="C38" s="130"/>
      <c r="D38" s="43">
        <f>E38+F38+G38</f>
        <v>0.46</v>
      </c>
      <c r="E38" s="12">
        <f>SUM(E35:E37)</f>
        <v>0.39</v>
      </c>
      <c r="F38" s="12">
        <f t="shared" ref="F38:G38" si="2">SUM(F35:F37)</f>
        <v>0</v>
      </c>
      <c r="G38" s="12">
        <f t="shared" si="2"/>
        <v>7.0000000000000007E-2</v>
      </c>
      <c r="H38" s="9"/>
    </row>
    <row r="39" spans="1:8" ht="15.75" customHeight="1">
      <c r="A39" s="2">
        <v>5530</v>
      </c>
      <c r="B39" s="90" t="s">
        <v>39</v>
      </c>
      <c r="C39" s="91"/>
      <c r="D39" s="8">
        <f t="shared" si="0"/>
        <v>2755.21</v>
      </c>
      <c r="E39" s="4">
        <v>1905.88</v>
      </c>
      <c r="F39" s="3">
        <v>149.54</v>
      </c>
      <c r="G39" s="3">
        <v>699.79</v>
      </c>
      <c r="H39" s="9"/>
    </row>
    <row r="40" spans="1:8" ht="15.75" customHeight="1">
      <c r="A40" s="1" t="s">
        <v>34</v>
      </c>
      <c r="B40" s="92" t="s">
        <v>59</v>
      </c>
      <c r="C40" s="93"/>
      <c r="D40" s="5">
        <f t="shared" si="0"/>
        <v>217.4</v>
      </c>
      <c r="E40" s="6">
        <v>176.9</v>
      </c>
      <c r="F40" s="5">
        <v>0</v>
      </c>
      <c r="G40" s="5">
        <v>40.5</v>
      </c>
      <c r="H40" s="9"/>
    </row>
    <row r="41" spans="1:8" ht="15.75" customHeight="1" thickBot="1">
      <c r="A41" s="1" t="s">
        <v>35</v>
      </c>
      <c r="B41" s="92" t="s">
        <v>68</v>
      </c>
      <c r="C41" s="93"/>
      <c r="D41" s="30">
        <f t="shared" si="0"/>
        <v>427.24</v>
      </c>
      <c r="E41" s="11">
        <v>427.24</v>
      </c>
      <c r="F41" s="10">
        <v>0</v>
      </c>
      <c r="G41" s="10">
        <v>0</v>
      </c>
      <c r="H41" s="9"/>
    </row>
    <row r="42" spans="1:8" ht="16.5" customHeight="1" thickBot="1">
      <c r="A42" s="128" t="s">
        <v>48</v>
      </c>
      <c r="B42" s="129"/>
      <c r="C42" s="130"/>
      <c r="D42" s="42">
        <f t="shared" si="0"/>
        <v>3399.8500000000004</v>
      </c>
      <c r="E42" s="13">
        <f>SUM(E39:E41)</f>
        <v>2510.0200000000004</v>
      </c>
      <c r="F42" s="12">
        <f>SUM(F39:F41)</f>
        <v>149.54</v>
      </c>
      <c r="G42" s="12">
        <f>SUM(G39:G41)</f>
        <v>740.29</v>
      </c>
      <c r="H42" s="9"/>
    </row>
    <row r="43" spans="1:8" ht="15.75" customHeight="1">
      <c r="A43" s="2">
        <v>6000</v>
      </c>
      <c r="B43" s="90" t="s">
        <v>40</v>
      </c>
      <c r="C43" s="91"/>
      <c r="D43" s="3">
        <f t="shared" si="0"/>
        <v>224.68</v>
      </c>
      <c r="E43" s="4">
        <v>160.71</v>
      </c>
      <c r="F43" s="3">
        <v>0</v>
      </c>
      <c r="G43" s="3">
        <v>63.97</v>
      </c>
      <c r="H43" s="9"/>
    </row>
    <row r="44" spans="1:8" ht="15.75">
      <c r="A44" s="1" t="s">
        <v>36</v>
      </c>
      <c r="B44" s="92" t="s">
        <v>59</v>
      </c>
      <c r="C44" s="93"/>
      <c r="D44" s="5">
        <f t="shared" si="0"/>
        <v>88.28</v>
      </c>
      <c r="E44" s="6">
        <v>76.150000000000006</v>
      </c>
      <c r="F44" s="5">
        <v>0</v>
      </c>
      <c r="G44" s="5">
        <v>12.13</v>
      </c>
      <c r="H44" s="9"/>
    </row>
    <row r="45" spans="1:8" ht="16.5" thickBot="1">
      <c r="A45" s="77" t="s">
        <v>31</v>
      </c>
      <c r="B45" s="94" t="s">
        <v>70</v>
      </c>
      <c r="C45" s="95"/>
      <c r="D45" s="10">
        <v>0</v>
      </c>
      <c r="E45" s="11">
        <v>0</v>
      </c>
      <c r="F45" s="10">
        <v>0</v>
      </c>
      <c r="G45" s="10">
        <v>0</v>
      </c>
      <c r="H45" s="9"/>
    </row>
    <row r="46" spans="1:8" ht="16.5" customHeight="1" thickBot="1">
      <c r="A46" s="128" t="s">
        <v>49</v>
      </c>
      <c r="B46" s="129"/>
      <c r="C46" s="130"/>
      <c r="D46" s="12">
        <f t="shared" ref="D46:D61" si="3">E46+F46+G46</f>
        <v>312.96000000000004</v>
      </c>
      <c r="E46" s="12">
        <f>SUM(E43:E45)</f>
        <v>236.86</v>
      </c>
      <c r="F46" s="13">
        <f>SUM(F43:F45)</f>
        <v>0</v>
      </c>
      <c r="G46" s="12">
        <f>SUM(G43:G45)</f>
        <v>76.099999999999994</v>
      </c>
      <c r="H46" s="9"/>
    </row>
    <row r="47" spans="1:8" ht="15.75" customHeight="1">
      <c r="A47" s="25">
        <v>7200</v>
      </c>
      <c r="B47" s="121" t="s">
        <v>57</v>
      </c>
      <c r="C47" s="91"/>
      <c r="D47" s="3">
        <f>E47+F47+G47</f>
        <v>9003.68</v>
      </c>
      <c r="E47" s="4">
        <v>6565.3</v>
      </c>
      <c r="F47" s="3">
        <v>4.07</v>
      </c>
      <c r="G47" s="3">
        <v>2434.31</v>
      </c>
      <c r="H47" s="9"/>
    </row>
    <row r="48" spans="1:8" ht="15.75" customHeight="1">
      <c r="A48" s="23" t="s">
        <v>55</v>
      </c>
      <c r="B48" s="110" t="s">
        <v>59</v>
      </c>
      <c r="C48" s="93"/>
      <c r="D48" s="5">
        <f t="shared" si="3"/>
        <v>89.57</v>
      </c>
      <c r="E48" s="6">
        <v>59.46</v>
      </c>
      <c r="F48" s="5">
        <v>3.08</v>
      </c>
      <c r="G48" s="5">
        <v>27.03</v>
      </c>
      <c r="H48" s="9"/>
    </row>
    <row r="49" spans="1:8" ht="15.75" customHeight="1" thickBot="1">
      <c r="A49" s="24" t="s">
        <v>56</v>
      </c>
      <c r="B49" s="137" t="s">
        <v>68</v>
      </c>
      <c r="C49" s="95"/>
      <c r="D49" s="10">
        <f t="shared" si="3"/>
        <v>149.35</v>
      </c>
      <c r="E49" s="11">
        <v>149.32</v>
      </c>
      <c r="F49" s="10"/>
      <c r="G49" s="10">
        <v>0.03</v>
      </c>
      <c r="H49" s="9"/>
    </row>
    <row r="50" spans="1:8" ht="16.5" thickBot="1">
      <c r="A50" s="128" t="s">
        <v>58</v>
      </c>
      <c r="B50" s="129"/>
      <c r="C50" s="130"/>
      <c r="D50" s="12">
        <f t="shared" si="3"/>
        <v>9242.6</v>
      </c>
      <c r="E50" s="13">
        <f>SUM(E47:E49)</f>
        <v>6774.08</v>
      </c>
      <c r="F50" s="12">
        <f>SUM(F47:F49)</f>
        <v>7.15</v>
      </c>
      <c r="G50" s="12">
        <f>SUM(G47:G49)</f>
        <v>2461.3700000000003</v>
      </c>
      <c r="H50" s="9"/>
    </row>
    <row r="51" spans="1:8" ht="46.5" customHeight="1">
      <c r="A51" s="2">
        <v>8300</v>
      </c>
      <c r="B51" s="119" t="s">
        <v>28</v>
      </c>
      <c r="C51" s="120"/>
      <c r="D51" s="3">
        <f t="shared" si="3"/>
        <v>0</v>
      </c>
      <c r="E51" s="4">
        <v>0</v>
      </c>
      <c r="F51" s="3">
        <v>0</v>
      </c>
      <c r="G51" s="3">
        <v>0</v>
      </c>
      <c r="H51" s="9"/>
    </row>
    <row r="52" spans="1:8" ht="15.75" customHeight="1">
      <c r="A52" s="1" t="s">
        <v>9</v>
      </c>
      <c r="B52" s="92" t="s">
        <v>59</v>
      </c>
      <c r="C52" s="93"/>
      <c r="D52" s="5">
        <f t="shared" si="3"/>
        <v>0</v>
      </c>
      <c r="E52" s="6">
        <v>0</v>
      </c>
      <c r="F52" s="5">
        <v>0</v>
      </c>
      <c r="G52" s="5">
        <v>0</v>
      </c>
      <c r="H52" s="9"/>
    </row>
    <row r="53" spans="1:8" ht="15.75" customHeight="1" thickBot="1">
      <c r="A53" s="77" t="s">
        <v>10</v>
      </c>
      <c r="B53" s="94" t="s">
        <v>68</v>
      </c>
      <c r="C53" s="95"/>
      <c r="D53" s="10">
        <f t="shared" si="3"/>
        <v>0</v>
      </c>
      <c r="E53" s="11">
        <v>0</v>
      </c>
      <c r="F53" s="10">
        <v>0</v>
      </c>
      <c r="G53" s="10">
        <v>0</v>
      </c>
      <c r="H53" s="9"/>
    </row>
    <row r="54" spans="1:8" ht="16.5" thickBot="1">
      <c r="A54" s="128" t="s">
        <v>50</v>
      </c>
      <c r="B54" s="129"/>
      <c r="C54" s="130"/>
      <c r="D54" s="12">
        <f t="shared" si="3"/>
        <v>0</v>
      </c>
      <c r="E54" s="13">
        <f>SUM(E51:E53)</f>
        <v>0</v>
      </c>
      <c r="F54" s="12">
        <f>SUM(F51:F53)</f>
        <v>0</v>
      </c>
      <c r="G54" s="12">
        <f>SUM(G51:G53)</f>
        <v>0</v>
      </c>
      <c r="H54" s="9"/>
    </row>
    <row r="55" spans="1:8" ht="69.75" customHeight="1">
      <c r="A55" s="67">
        <v>38</v>
      </c>
      <c r="B55" s="131" t="s">
        <v>74</v>
      </c>
      <c r="C55" s="132"/>
      <c r="D55" s="14">
        <f t="shared" si="3"/>
        <v>175553.65000000005</v>
      </c>
      <c r="E55" s="17">
        <f t="shared" ref="E55:G57" si="4">E15+E19+E27+E31+E35+E39+E43+E47+E51+E23</f>
        <v>137657.86000000004</v>
      </c>
      <c r="F55" s="14">
        <f t="shared" si="4"/>
        <v>5351.8499999999995</v>
      </c>
      <c r="G55" s="14">
        <f t="shared" si="4"/>
        <v>32543.940000000002</v>
      </c>
      <c r="H55" s="9"/>
    </row>
    <row r="56" spans="1:8" ht="48.75" customHeight="1">
      <c r="A56" s="69" t="s">
        <v>12</v>
      </c>
      <c r="B56" s="133" t="s">
        <v>65</v>
      </c>
      <c r="C56" s="134"/>
      <c r="D56" s="15">
        <f t="shared" si="3"/>
        <v>135728.33000000002</v>
      </c>
      <c r="E56" s="16">
        <f t="shared" si="4"/>
        <v>104862.37000000001</v>
      </c>
      <c r="F56" s="15">
        <f t="shared" si="4"/>
        <v>6430.25</v>
      </c>
      <c r="G56" s="29">
        <f t="shared" si="4"/>
        <v>24435.71</v>
      </c>
      <c r="H56" s="9"/>
    </row>
    <row r="57" spans="1:8" ht="54.75" customHeight="1" thickBot="1">
      <c r="A57" s="81" t="s">
        <v>13</v>
      </c>
      <c r="B57" s="135" t="s">
        <v>60</v>
      </c>
      <c r="C57" s="136"/>
      <c r="D57" s="44">
        <f t="shared" si="3"/>
        <v>28522.03</v>
      </c>
      <c r="E57" s="45">
        <f t="shared" si="4"/>
        <v>27762.89</v>
      </c>
      <c r="F57" s="44">
        <f t="shared" si="4"/>
        <v>54.88</v>
      </c>
      <c r="G57" s="46">
        <f t="shared" si="4"/>
        <v>704.26</v>
      </c>
      <c r="H57" s="9"/>
    </row>
    <row r="58" spans="1:8" ht="17.25" customHeight="1" thickBot="1">
      <c r="A58" s="47" t="s">
        <v>11</v>
      </c>
      <c r="B58" s="108" t="s">
        <v>53</v>
      </c>
      <c r="C58" s="109"/>
      <c r="D58" s="21">
        <f>E58+F58+G58</f>
        <v>339804.01</v>
      </c>
      <c r="E58" s="20">
        <f>SUM(E55:E57)</f>
        <v>270283.12000000005</v>
      </c>
      <c r="F58" s="21">
        <f>SUM(F55:F57)</f>
        <v>11836.979999999998</v>
      </c>
      <c r="G58" s="48">
        <f>SUM(G55:G57)</f>
        <v>57683.91</v>
      </c>
      <c r="H58" s="9"/>
    </row>
    <row r="59" spans="1:8" ht="30.75" customHeight="1">
      <c r="A59" s="26">
        <v>2200</v>
      </c>
      <c r="B59" s="122" t="s">
        <v>25</v>
      </c>
      <c r="C59" s="123"/>
      <c r="D59" s="8">
        <f t="shared" si="3"/>
        <v>111363.88</v>
      </c>
      <c r="E59" s="31">
        <v>94240.99</v>
      </c>
      <c r="F59" s="8">
        <v>709.72</v>
      </c>
      <c r="G59" s="8">
        <v>16413.169999999998</v>
      </c>
      <c r="H59" s="9"/>
    </row>
    <row r="60" spans="1:8" ht="21" customHeight="1">
      <c r="A60" s="27" t="s">
        <v>14</v>
      </c>
      <c r="B60" s="124" t="s">
        <v>59</v>
      </c>
      <c r="C60" s="125"/>
      <c r="D60" s="5">
        <f t="shared" si="3"/>
        <v>46354.13</v>
      </c>
      <c r="E60" s="6">
        <v>36082.33</v>
      </c>
      <c r="F60" s="5">
        <v>4048.45</v>
      </c>
      <c r="G60" s="5">
        <v>6223.35</v>
      </c>
      <c r="H60" s="9"/>
    </row>
    <row r="61" spans="1:8" ht="19.5" customHeight="1" thickBot="1">
      <c r="A61" s="33" t="s">
        <v>15</v>
      </c>
      <c r="B61" s="126" t="s">
        <v>68</v>
      </c>
      <c r="C61" s="127"/>
      <c r="D61" s="72">
        <f t="shared" si="3"/>
        <v>25620.019999999997</v>
      </c>
      <c r="E61" s="11">
        <v>25499.37</v>
      </c>
      <c r="F61" s="10">
        <v>96.76</v>
      </c>
      <c r="G61" s="10">
        <v>23.89</v>
      </c>
      <c r="H61" s="9"/>
    </row>
    <row r="62" spans="1:8" s="22" customFormat="1" ht="30.75" customHeight="1" thickBot="1">
      <c r="A62" s="106" t="s">
        <v>69</v>
      </c>
      <c r="B62" s="107"/>
      <c r="C62" s="107"/>
      <c r="D62" s="21">
        <f>D61+D60+D59</f>
        <v>183338.03</v>
      </c>
      <c r="E62" s="20">
        <f t="shared" ref="E62:G62" si="5">E61+E60+E59</f>
        <v>155822.69</v>
      </c>
      <c r="F62" s="21">
        <f t="shared" si="5"/>
        <v>4854.93</v>
      </c>
      <c r="G62" s="21">
        <f t="shared" si="5"/>
        <v>22660.41</v>
      </c>
      <c r="H62" s="9"/>
    </row>
    <row r="63" spans="1:8" ht="15.75">
      <c r="A63" s="78">
        <v>1100</v>
      </c>
      <c r="B63" s="90" t="s">
        <v>41</v>
      </c>
      <c r="C63" s="91"/>
      <c r="D63" s="3">
        <f t="shared" ref="D63:D72" si="6">E63+F63+G63</f>
        <v>242243.90999999997</v>
      </c>
      <c r="E63" s="4">
        <v>150518.85999999999</v>
      </c>
      <c r="F63" s="3">
        <v>20946.12</v>
      </c>
      <c r="G63" s="3">
        <v>70778.929999999993</v>
      </c>
      <c r="H63" s="9"/>
    </row>
    <row r="64" spans="1:8" ht="15.75">
      <c r="A64" s="79" t="s">
        <v>16</v>
      </c>
      <c r="B64" s="92" t="s">
        <v>59</v>
      </c>
      <c r="C64" s="93"/>
      <c r="D64" s="5">
        <f t="shared" si="6"/>
        <v>31723.260000000002</v>
      </c>
      <c r="E64" s="6">
        <v>22861.52</v>
      </c>
      <c r="F64" s="5">
        <v>3615.17</v>
      </c>
      <c r="G64" s="5">
        <v>5246.57</v>
      </c>
      <c r="H64" s="9"/>
    </row>
    <row r="65" spans="1:8" ht="16.5" thickBot="1">
      <c r="A65" s="80" t="s">
        <v>17</v>
      </c>
      <c r="B65" s="94" t="s">
        <v>70</v>
      </c>
      <c r="C65" s="95"/>
      <c r="D65" s="10">
        <f t="shared" si="6"/>
        <v>25040.57</v>
      </c>
      <c r="E65" s="11">
        <v>24845.15</v>
      </c>
      <c r="F65" s="10">
        <v>72.760000000000005</v>
      </c>
      <c r="G65" s="10">
        <v>122.66</v>
      </c>
      <c r="H65" s="9"/>
    </row>
    <row r="66" spans="1:8" ht="15.75" customHeight="1" thickBot="1">
      <c r="A66" s="96" t="s">
        <v>20</v>
      </c>
      <c r="B66" s="97"/>
      <c r="C66" s="98"/>
      <c r="D66" s="12">
        <f t="shared" si="6"/>
        <v>299007.74</v>
      </c>
      <c r="E66" s="13">
        <f>SUM(E63:E65)</f>
        <v>198225.52999999997</v>
      </c>
      <c r="F66" s="12">
        <f>SUM(F63:F65)</f>
        <v>24634.05</v>
      </c>
      <c r="G66" s="12">
        <f>SUM(G63:G65)</f>
        <v>76148.160000000003</v>
      </c>
      <c r="H66" s="9"/>
    </row>
    <row r="67" spans="1:8" s="41" customFormat="1" ht="16.5" hidden="1" thickBot="1">
      <c r="A67" s="50">
        <v>4200</v>
      </c>
      <c r="B67" s="104" t="s">
        <v>27</v>
      </c>
      <c r="C67" s="105"/>
      <c r="D67" s="51">
        <f t="shared" si="6"/>
        <v>0</v>
      </c>
      <c r="E67" s="52"/>
      <c r="F67" s="51">
        <v>0</v>
      </c>
      <c r="G67" s="51"/>
      <c r="H67" s="9"/>
    </row>
    <row r="68" spans="1:8" s="41" customFormat="1" ht="15.75" hidden="1" customHeight="1">
      <c r="A68" s="53" t="s">
        <v>21</v>
      </c>
      <c r="B68" s="102" t="s">
        <v>59</v>
      </c>
      <c r="C68" s="103"/>
      <c r="D68" s="54">
        <f t="shared" si="6"/>
        <v>0</v>
      </c>
      <c r="E68" s="55"/>
      <c r="F68" s="54">
        <v>0</v>
      </c>
      <c r="G68" s="56"/>
      <c r="H68" s="9"/>
    </row>
    <row r="69" spans="1:8" s="41" customFormat="1" ht="16.5" hidden="1" customHeight="1">
      <c r="A69" s="99" t="s">
        <v>24</v>
      </c>
      <c r="B69" s="100"/>
      <c r="C69" s="101"/>
      <c r="D69" s="57">
        <f t="shared" si="6"/>
        <v>0</v>
      </c>
      <c r="E69" s="58">
        <f>SUM(E67:E68)</f>
        <v>0</v>
      </c>
      <c r="F69" s="59">
        <f>SUM(F67:F68)</f>
        <v>0</v>
      </c>
      <c r="G69" s="59">
        <f>SUM(G67:G68)</f>
        <v>0</v>
      </c>
      <c r="H69" s="9"/>
    </row>
    <row r="70" spans="1:8" ht="37.5" customHeight="1">
      <c r="A70" s="67"/>
      <c r="B70" s="88" t="s">
        <v>42</v>
      </c>
      <c r="C70" s="89"/>
      <c r="D70" s="68">
        <f>E70+F70+G70</f>
        <v>242243.90999999997</v>
      </c>
      <c r="E70" s="60">
        <f t="shared" ref="E70:G71" si="7">E63+E67</f>
        <v>150518.85999999999</v>
      </c>
      <c r="F70" s="61">
        <f t="shared" si="7"/>
        <v>20946.12</v>
      </c>
      <c r="G70" s="14">
        <f t="shared" si="7"/>
        <v>70778.929999999993</v>
      </c>
      <c r="H70" s="9"/>
    </row>
    <row r="71" spans="1:8" ht="36" customHeight="1">
      <c r="A71" s="69"/>
      <c r="B71" s="86" t="s">
        <v>61</v>
      </c>
      <c r="C71" s="87"/>
      <c r="D71" s="62">
        <f>E71+F71+G71</f>
        <v>31723.260000000002</v>
      </c>
      <c r="E71" s="63">
        <f t="shared" si="7"/>
        <v>22861.52</v>
      </c>
      <c r="F71" s="62">
        <f t="shared" si="7"/>
        <v>3615.17</v>
      </c>
      <c r="G71" s="15">
        <f t="shared" si="7"/>
        <v>5246.57</v>
      </c>
      <c r="H71" s="9"/>
    </row>
    <row r="72" spans="1:8" ht="35.25" customHeight="1" thickBot="1">
      <c r="A72" s="69"/>
      <c r="B72" s="86" t="s">
        <v>62</v>
      </c>
      <c r="C72" s="87"/>
      <c r="D72" s="70">
        <f t="shared" si="6"/>
        <v>25040.57</v>
      </c>
      <c r="E72" s="63">
        <f>E65</f>
        <v>24845.15</v>
      </c>
      <c r="F72" s="62">
        <f>F65</f>
        <v>72.760000000000005</v>
      </c>
      <c r="G72" s="64">
        <f>G65</f>
        <v>122.66</v>
      </c>
      <c r="H72" s="9"/>
    </row>
    <row r="73" spans="1:8" ht="18" customHeight="1" thickBot="1">
      <c r="A73" s="83" t="s">
        <v>18</v>
      </c>
      <c r="B73" s="84"/>
      <c r="C73" s="85"/>
      <c r="D73" s="37">
        <f>E73+F73+G73</f>
        <v>299007.74</v>
      </c>
      <c r="E73" s="37">
        <f>SUM(E70:E72)</f>
        <v>198225.52999999997</v>
      </c>
      <c r="F73" s="38">
        <f>SUM(F70:F72)</f>
        <v>24634.05</v>
      </c>
      <c r="G73" s="37">
        <f>SUM(G70:G72)</f>
        <v>76148.160000000003</v>
      </c>
      <c r="H73" s="9"/>
    </row>
    <row r="74" spans="1:8" ht="21" customHeight="1">
      <c r="A74" s="112" t="s">
        <v>63</v>
      </c>
      <c r="B74" s="112"/>
      <c r="C74" s="113"/>
      <c r="D74" s="18">
        <f>E74+F74+G74</f>
        <v>529161.44000000006</v>
      </c>
      <c r="E74" s="18">
        <f>E70+E59+E55</f>
        <v>382417.71</v>
      </c>
      <c r="F74" s="36">
        <f t="shared" ref="E74:G75" si="8">F70+F59+F55</f>
        <v>27007.69</v>
      </c>
      <c r="G74" s="18">
        <f t="shared" si="8"/>
        <v>119736.04</v>
      </c>
      <c r="H74" s="9"/>
    </row>
    <row r="75" spans="1:8" ht="21" customHeight="1">
      <c r="A75" s="114" t="s">
        <v>64</v>
      </c>
      <c r="B75" s="114"/>
      <c r="C75" s="115"/>
      <c r="D75" s="19">
        <f t="shared" ref="D75:D76" si="9">E75+F75+G75</f>
        <v>213805.72000000003</v>
      </c>
      <c r="E75" s="19">
        <f t="shared" si="8"/>
        <v>163806.22000000003</v>
      </c>
      <c r="F75" s="34">
        <f t="shared" si="8"/>
        <v>14093.869999999999</v>
      </c>
      <c r="G75" s="19">
        <f t="shared" si="8"/>
        <v>35905.629999999997</v>
      </c>
      <c r="H75" s="9"/>
    </row>
    <row r="76" spans="1:8" ht="20.45" customHeight="1">
      <c r="A76" s="114" t="s">
        <v>70</v>
      </c>
      <c r="B76" s="114"/>
      <c r="C76" s="115"/>
      <c r="D76" s="19">
        <f t="shared" si="9"/>
        <v>79182.62</v>
      </c>
      <c r="E76" s="19">
        <f>E57+E61+E72</f>
        <v>78107.41</v>
      </c>
      <c r="F76" s="34">
        <f>F57+F61+F72</f>
        <v>224.40000000000003</v>
      </c>
      <c r="G76" s="19">
        <f>G57+G61+G72</f>
        <v>850.81</v>
      </c>
      <c r="H76" s="9"/>
    </row>
    <row r="77" spans="1:8" ht="24.6" customHeight="1" thickBot="1">
      <c r="A77" s="116" t="s">
        <v>19</v>
      </c>
      <c r="B77" s="117"/>
      <c r="C77" s="118"/>
      <c r="D77" s="28">
        <f>E77+F77+G77</f>
        <v>822149.78</v>
      </c>
      <c r="E77" s="28">
        <f>SUM(E74:E76)</f>
        <v>624331.34000000008</v>
      </c>
      <c r="F77" s="35">
        <f>SUM(F74:F76)</f>
        <v>41325.96</v>
      </c>
      <c r="G77" s="28">
        <f>SUM(G74:G76)</f>
        <v>156492.47999999998</v>
      </c>
      <c r="H77" s="9"/>
    </row>
    <row r="81" spans="1:2" ht="16.5">
      <c r="A81" s="111"/>
      <c r="B81" s="111"/>
    </row>
  </sheetData>
  <mergeCells count="71">
    <mergeCell ref="A30:C30"/>
    <mergeCell ref="B31:C31"/>
    <mergeCell ref="B33:C33"/>
    <mergeCell ref="E12:G12"/>
    <mergeCell ref="A13:A14"/>
    <mergeCell ref="B13:C14"/>
    <mergeCell ref="D13:D14"/>
    <mergeCell ref="E13:G13"/>
    <mergeCell ref="A12:C12"/>
    <mergeCell ref="B15:C15"/>
    <mergeCell ref="B44:C44"/>
    <mergeCell ref="B45:C45"/>
    <mergeCell ref="A46:C46"/>
    <mergeCell ref="B40:C40"/>
    <mergeCell ref="A34:C34"/>
    <mergeCell ref="B35:C35"/>
    <mergeCell ref="B41:C41"/>
    <mergeCell ref="A38:C38"/>
    <mergeCell ref="B39:C39"/>
    <mergeCell ref="A42:C42"/>
    <mergeCell ref="B43:C43"/>
    <mergeCell ref="B36:C36"/>
    <mergeCell ref="B16:C16"/>
    <mergeCell ref="B17:C17"/>
    <mergeCell ref="A18:C18"/>
    <mergeCell ref="B32:C32"/>
    <mergeCell ref="B37:C37"/>
    <mergeCell ref="B19:C19"/>
    <mergeCell ref="B20:C20"/>
    <mergeCell ref="B21:C21"/>
    <mergeCell ref="A22:C22"/>
    <mergeCell ref="B27:C27"/>
    <mergeCell ref="B23:C23"/>
    <mergeCell ref="B24:C24"/>
    <mergeCell ref="B25:C25"/>
    <mergeCell ref="A26:C26"/>
    <mergeCell ref="B28:C28"/>
    <mergeCell ref="B29:C29"/>
    <mergeCell ref="B51:C51"/>
    <mergeCell ref="B47:C47"/>
    <mergeCell ref="B59:C59"/>
    <mergeCell ref="B60:C60"/>
    <mergeCell ref="B61:C61"/>
    <mergeCell ref="A54:C54"/>
    <mergeCell ref="B55:C55"/>
    <mergeCell ref="B56:C56"/>
    <mergeCell ref="B57:C57"/>
    <mergeCell ref="B52:C52"/>
    <mergeCell ref="B49:C49"/>
    <mergeCell ref="A50:C50"/>
    <mergeCell ref="A81:B81"/>
    <mergeCell ref="A74:C74"/>
    <mergeCell ref="A75:C75"/>
    <mergeCell ref="A76:C76"/>
    <mergeCell ref="A77:C77"/>
    <mergeCell ref="A10:G10"/>
    <mergeCell ref="A73:C73"/>
    <mergeCell ref="B72:C72"/>
    <mergeCell ref="B70:C70"/>
    <mergeCell ref="B71:C71"/>
    <mergeCell ref="B63:C63"/>
    <mergeCell ref="B64:C64"/>
    <mergeCell ref="B65:C65"/>
    <mergeCell ref="A66:C66"/>
    <mergeCell ref="A69:C69"/>
    <mergeCell ref="B68:C68"/>
    <mergeCell ref="B67:C67"/>
    <mergeCell ref="B53:C53"/>
    <mergeCell ref="A62:C62"/>
    <mergeCell ref="B58:C58"/>
    <mergeCell ref="B48:C48"/>
  </mergeCells>
  <pageMargins left="0.98425196850393704" right="0.31496062992125984" top="0.27559055118110237" bottom="0.31496062992125984" header="0.15748031496062992" footer="0.19685039370078741"/>
  <pageSetup paperSize="9" scale="52" orientation="portrait" r:id="rId1"/>
  <headerFooter alignWithMargins="0">
    <oddHeader>&amp;R10.04.2013</oddHeader>
    <oddFooter>&amp;L&amp;F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Kopā</vt:lpstr>
      <vt:lpstr>Kopā!Print_Area</vt:lpstr>
      <vt:lpstr>Kopā!Print_Titles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Dragonstar</dc:creator>
  <cp:lastModifiedBy>Oksana Lunte</cp:lastModifiedBy>
  <cp:lastPrinted>2022-10-06T13:34:39Z</cp:lastPrinted>
  <dcterms:created xsi:type="dcterms:W3CDTF">1998-11-30T13:10:00Z</dcterms:created>
  <dcterms:modified xsi:type="dcterms:W3CDTF">2025-11-26T06:48:45Z</dcterms:modified>
</cp:coreProperties>
</file>