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 G\Parādu struktūra\2025\01.12.2025\"/>
    </mc:Choice>
  </mc:AlternateContent>
  <xr:revisionPtr revIDLastSave="0" documentId="13_ncr:1_{48A18DB6-B6C0-4332-8042-A53636B7A0AB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Kopā" sheetId="89" r:id="rId1"/>
  </sheets>
  <definedNames>
    <definedName name="_xlnm._FilterDatabase" localSheetId="0" hidden="1">Kopā!$A$7:$G$71</definedName>
    <definedName name="_xlnm.Print_Area" localSheetId="0">Kopā!$A$1:$G$72</definedName>
    <definedName name="_xlnm.Print_Titles" localSheetId="0">Kopā!$7:$8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89" l="1"/>
  <c r="D10" i="89"/>
  <c r="D11" i="89"/>
  <c r="D12" i="89"/>
  <c r="E12" i="89"/>
  <c r="F12" i="89"/>
  <c r="G12" i="89"/>
  <c r="D13" i="89"/>
  <c r="D38" i="89"/>
  <c r="D39" i="89"/>
  <c r="D18" i="89" l="1"/>
  <c r="D19" i="89"/>
  <c r="F32" i="89"/>
  <c r="G32" i="89"/>
  <c r="E49" i="89" l="1"/>
  <c r="G51" i="89"/>
  <c r="F51" i="89"/>
  <c r="E51" i="89"/>
  <c r="G50" i="89"/>
  <c r="F50" i="89"/>
  <c r="E50" i="89"/>
  <c r="G49" i="89"/>
  <c r="F49" i="89"/>
  <c r="D17" i="89"/>
  <c r="G20" i="89"/>
  <c r="F20" i="89"/>
  <c r="E20" i="89"/>
  <c r="D20" i="89" l="1"/>
  <c r="G64" i="89" l="1"/>
  <c r="F64" i="89"/>
  <c r="E64" i="89"/>
  <c r="D61" i="89"/>
  <c r="D62" i="89"/>
  <c r="E63" i="89"/>
  <c r="F63" i="89"/>
  <c r="G63" i="89"/>
  <c r="E68" i="89" l="1"/>
  <c r="D64" i="89"/>
  <c r="D63" i="89"/>
  <c r="D41" i="89"/>
  <c r="D26" i="89"/>
  <c r="D27" i="89"/>
  <c r="F40" i="89" l="1"/>
  <c r="E65" i="89"/>
  <c r="F66" i="89"/>
  <c r="G66" i="89"/>
  <c r="E66" i="89"/>
  <c r="F65" i="89"/>
  <c r="G65" i="89"/>
  <c r="E56" i="89"/>
  <c r="F56" i="89"/>
  <c r="G56" i="89"/>
  <c r="F60" i="89"/>
  <c r="F48" i="89"/>
  <c r="F44" i="89"/>
  <c r="F36" i="89"/>
  <c r="G36" i="89"/>
  <c r="F28" i="89"/>
  <c r="F24" i="89"/>
  <c r="D23" i="89"/>
  <c r="F16" i="89"/>
  <c r="D14" i="89"/>
  <c r="D21" i="89"/>
  <c r="D22" i="89"/>
  <c r="D25" i="89"/>
  <c r="D29" i="89"/>
  <c r="D30" i="89"/>
  <c r="D31" i="89"/>
  <c r="D33" i="89"/>
  <c r="D34" i="89"/>
  <c r="D37" i="89"/>
  <c r="D42" i="89"/>
  <c r="D45" i="89"/>
  <c r="D46" i="89"/>
  <c r="D53" i="89"/>
  <c r="D54" i="89"/>
  <c r="D57" i="89"/>
  <c r="D58" i="89"/>
  <c r="D65" i="89" l="1"/>
  <c r="E67" i="89"/>
  <c r="F68" i="89"/>
  <c r="F70" i="89"/>
  <c r="E70" i="89"/>
  <c r="F69" i="89"/>
  <c r="F52" i="89"/>
  <c r="F67" i="89"/>
  <c r="D15" i="89"/>
  <c r="F71" i="89" l="1"/>
  <c r="D55" i="89"/>
  <c r="D56" i="89" s="1"/>
  <c r="D35" i="89"/>
  <c r="D43" i="89"/>
  <c r="G68" i="89" l="1"/>
  <c r="D68" i="89" s="1"/>
  <c r="D49" i="89" l="1"/>
  <c r="G70" i="89"/>
  <c r="D70" i="89" s="1"/>
  <c r="D51" i="89" l="1"/>
  <c r="D47" i="89"/>
  <c r="E69" i="89"/>
  <c r="G69" i="89" l="1"/>
  <c r="D69" i="89" s="1"/>
  <c r="G52" i="89"/>
  <c r="E71" i="89"/>
  <c r="D50" i="89"/>
  <c r="D66" i="89"/>
  <c r="E16" i="89" l="1"/>
  <c r="G16" i="89"/>
  <c r="E24" i="89"/>
  <c r="G24" i="89"/>
  <c r="E36" i="89"/>
  <c r="E44" i="89"/>
  <c r="G44" i="89"/>
  <c r="E32" i="89"/>
  <c r="D32" i="89" s="1"/>
  <c r="G48" i="89"/>
  <c r="E40" i="89"/>
  <c r="G28" i="89"/>
  <c r="E28" i="89"/>
  <c r="G40" i="89"/>
  <c r="D28" i="89" l="1"/>
  <c r="D24" i="89"/>
  <c r="D44" i="89"/>
  <c r="D16" i="89"/>
  <c r="D59" i="89"/>
  <c r="D40" i="89"/>
  <c r="G60" i="89"/>
  <c r="G67" i="89"/>
  <c r="D67" i="89" s="1"/>
  <c r="E60" i="89"/>
  <c r="E48" i="89"/>
  <c r="D48" i="89" s="1"/>
  <c r="D36" i="89"/>
  <c r="D60" i="89" l="1"/>
  <c r="E52" i="89"/>
  <c r="D52" i="89" s="1"/>
  <c r="G71" i="89" l="1"/>
  <c r="D71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<sst xmlns="http://schemas.openxmlformats.org/spreadsheetml/2006/main" count="100" uniqueCount="76">
  <si>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</si>
  <si>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</si>
  <si>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</si>
  <si>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</si>
  <si>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</si>
  <si>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</si>
  <si>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</si>
  <si>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</si>
  <si>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</si>
  <si>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</si>
  <si>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</si>
  <si>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</si>
  <si>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</si>
  <si>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</si>
  <si>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</si>
  <si>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</si>
  <si>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</si>
  <si>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</si>
  <si>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</si>
  <si>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</si>
  <si>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</si>
  <si>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</si>
  <si>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</si>
  <si>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</si>
  <si>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</si>
  <si>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</si>
  <si>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</si>
  <si>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</si>
  <si>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</si>
  <si>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</si>
  <si>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</si>
  <si>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</si>
  <si>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</si>
  <si>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</si>
  <si>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</si>
  <si>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</si>
  <si>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</si>
  <si>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</si>
  <si>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</si>
  <si>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</si>
  <si>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</si>
  <si>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</si>
  <si>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</si>
  <si>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</si>
  <si>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</si>
  <si>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</si>
  <si>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</si>
  <si>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</si>
  <si>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</si>
  <si>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</si>
  <si>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</si>
  <si>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</si>
  <si>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</si>
  <si>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</si>
  <si>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</si>
  <si>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</si>
  <si>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</si>
  <si>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</si>
  <si>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</si>
  <si>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</si>
  <si>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</si>
  <si>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</si>
  <si>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</si>
  <si>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</si>
  <si>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</si>
  <si>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</si>
  <si>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</si>
  <si>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</si>
  <si>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</si>
  <si>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</si>
  <si>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</si>
  <si>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</si>
  <si>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</si>
  <si>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</si>
  <si>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</si>
  <si>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2025.gada 1.decembri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</si>
</sst>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7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1" fillId="0" borderId="0" xfId="0" applyFont="1" applyFill="1"/>
    <xf numFmtId="1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0" xfId="1" applyNumberFormat="1" applyFont="1" applyFill="1" applyBorder="1" applyAlignment="1">
      <alignment horizontal="center" vertical="center" wrapText="1"/>
    </xf>
    <xf numFmtId="164" fontId="7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0" xfId="1" applyNumberFormat="1" applyFont="1" applyFill="1" applyBorder="1" applyAlignment="1">
      <alignment horizontal="center" vertical="center" wrapText="1"/>
    </xf>
    <xf numFmtId="1" fontId="7" fillId="0" borderId="37" xfId="1" applyNumberFormat="1" applyFont="1" applyFill="1" applyBorder="1" applyAlignment="1">
      <alignment horizontal="center" vertical="center" wrapText="1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0" xfId="1" applyNumberFormat="1" applyFont="1" applyFill="1" applyBorder="1" applyAlignment="1">
      <alignment horizontal="center" vertical="center" wrapText="1"/>
    </xf>
    <xf numFmtId="4" fontId="9" fillId="0" borderId="33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0" xfId="0" applyNumberFormat="1" applyFont="1" applyFill="1" applyBorder="1" applyAlignment="1">
      <alignment horizontal="right"/>
    </xf>
    <xf numFmtId="4" fontId="7" fillId="0" borderId="41" xfId="0" applyNumberFormat="1" applyFont="1" applyFill="1" applyBorder="1" applyAlignment="1">
      <alignment horizontal="right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0" borderId="38" xfId="1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right"/>
    </xf>
    <xf numFmtId="4" fontId="9" fillId="0" borderId="42" xfId="0" applyNumberFormat="1" applyFont="1" applyFill="1" applyBorder="1" applyAlignment="1">
      <alignment horizontal="right"/>
    </xf>
    <xf numFmtId="4" fontId="9" fillId="0" borderId="37" xfId="0" applyNumberFormat="1" applyFont="1" applyFill="1" applyBorder="1" applyAlignment="1">
      <alignment horizontal="right"/>
    </xf>
    <xf numFmtId="1" fontId="7" fillId="0" borderId="35" xfId="1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4" fontId="7" fillId="0" borderId="33" xfId="0" applyNumberFormat="1" applyFont="1" applyFill="1" applyBorder="1" applyAlignment="1">
      <alignment horizontal="right"/>
    </xf>
    <xf numFmtId="4" fontId="7" fillId="0" borderId="31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horizontal="right" vertical="center" wrapText="1"/>
    </xf>
    <xf numFmtId="49" fontId="15" fillId="0" borderId="0" xfId="0" applyNumberFormat="1" applyFont="1" applyFill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6" xfId="0" applyNumberFormat="1" applyFont="1" applyFill="1" applyBorder="1" applyAlignment="1">
      <alignment horizontal="right"/>
    </xf>
    <xf numFmtId="1" fontId="9" fillId="0" borderId="4" xfId="1" applyNumberFormat="1" applyFont="1" applyFill="1" applyBorder="1" applyAlignment="1">
      <alignment horizontal="center" vertical="center" wrapText="1"/>
    </xf>
    <xf numFmtId="4" fontId="6" fillId="0" borderId="43" xfId="0" applyNumberFormat="1" applyFont="1" applyFill="1" applyBorder="1" applyAlignment="1">
      <alignment horizontal="right"/>
    </xf>
    <xf numFmtId="165" fontId="16" fillId="0" borderId="0" xfId="0" applyNumberFormat="1" applyFont="1" applyFill="1" applyAlignment="1">
      <alignment vertical="center"/>
    </xf>
    <xf numFmtId="1" fontId="7" fillId="0" borderId="38" xfId="1" applyNumberFormat="1" applyFont="1" applyFill="1" applyBorder="1" applyAlignment="1">
      <alignment horizontal="center" vertical="center" wrapText="1"/>
    </xf>
    <xf numFmtId="1" fontId="13" fillId="0" borderId="37" xfId="1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/>
    </xf>
    <xf numFmtId="4" fontId="13" fillId="0" borderId="6" xfId="0" applyNumberFormat="1" applyFont="1" applyFill="1" applyBorder="1" applyAlignment="1">
      <alignment horizontal="right"/>
    </xf>
    <xf numFmtId="1" fontId="13" fillId="0" borderId="38" xfId="1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right"/>
    </xf>
    <xf numFmtId="4" fontId="13" fillId="0" borderId="9" xfId="0" applyNumberFormat="1" applyFont="1" applyFill="1" applyBorder="1" applyAlignment="1">
      <alignment horizontal="right"/>
    </xf>
    <xf numFmtId="4" fontId="13" fillId="0" borderId="8" xfId="0" applyNumberFormat="1" applyFont="1" applyFill="1" applyBorder="1" applyAlignment="1">
      <alignment horizontal="right"/>
    </xf>
    <xf numFmtId="4" fontId="13" fillId="0" borderId="31" xfId="0" applyNumberFormat="1" applyFont="1" applyFill="1" applyBorder="1" applyAlignment="1">
      <alignment horizontal="right"/>
    </xf>
    <xf numFmtId="4" fontId="13" fillId="0" borderId="10" xfId="0" applyNumberFormat="1" applyFont="1" applyFill="1" applyBorder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29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4" fontId="12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/>
    </xf>
    <xf numFmtId="4" fontId="12" fillId="0" borderId="7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0" xfId="0" applyNumberFormat="1" applyFont="1" applyFill="1" applyBorder="1" applyAlignment="1">
      <alignment horizontal="right"/>
    </xf>
    <xf numFmtId="4" fontId="7" fillId="0" borderId="41" xfId="0" applyNumberFormat="1" applyFont="1" applyFill="1" applyBorder="1" applyAlignment="1">
      <alignment horizontal="right"/>
    </xf>
    <xf numFmtId="4" fontId="6" fillId="0" borderId="36" xfId="0" applyNumberFormat="1" applyFont="1" applyFill="1" applyBorder="1" applyAlignment="1">
      <alignment horizontal="center" vertical="center" wrapText="1"/>
    </xf>
    <xf numFmtId="4" fontId="6" fillId="0" borderId="31" xfId="0" applyNumberFormat="1" applyFont="1" applyFill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/>
    <xf numFmtId="0" fontId="2" fillId="0" borderId="0" xfId="0" applyFont="1" applyAlignment="1">
      <alignment horizontal="center"/>
    </xf>
    <xf numFmtId="4" fontId="3" fillId="0" borderId="0" xfId="0" applyNumberFormat="1" applyFont="1" applyFill="1"/>
    <xf numFmtId="1" fontId="9" fillId="0" borderId="17" xfId="1" applyNumberFormat="1" applyFont="1" applyFill="1" applyBorder="1" applyAlignment="1">
      <alignment horizontal="center" vertical="center" wrapText="1"/>
    </xf>
    <xf numFmtId="1" fontId="9" fillId="0" borderId="18" xfId="1" applyNumberFormat="1" applyFont="1" applyFill="1" applyBorder="1" applyAlignment="1">
      <alignment horizontal="center" vertical="center" wrapText="1"/>
    </xf>
    <xf numFmtId="1" fontId="9" fillId="0" borderId="19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0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" fontId="7" fillId="0" borderId="17" xfId="1" applyNumberFormat="1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13" fillId="0" borderId="28" xfId="1" applyNumberFormat="1" applyFont="1" applyFill="1" applyBorder="1" applyAlignment="1">
      <alignment horizontal="center" vertical="center" wrapText="1"/>
    </xf>
    <xf numFmtId="1" fontId="13" fillId="0" borderId="10" xfId="1" applyNumberFormat="1" applyFont="1" applyFill="1" applyBorder="1" applyAlignment="1">
      <alignment horizontal="center" vertical="center" wrapText="1"/>
    </xf>
    <xf numFmtId="1" fontId="13" fillId="0" borderId="43" xfId="1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1" fontId="9" fillId="0" borderId="21" xfId="1" applyNumberFormat="1" applyFont="1" applyFill="1" applyBorder="1" applyAlignment="1">
      <alignment horizontal="center" vertical="center" wrapText="1"/>
    </xf>
    <xf numFmtId="1" fontId="9" fillId="0" borderId="22" xfId="1" applyNumberFormat="1" applyFont="1" applyFill="1" applyBorder="1" applyAlignment="1">
      <alignment horizontal="center" vertical="center" wrapText="1"/>
    </xf>
    <xf numFmtId="1" fontId="9" fillId="0" borderId="13" xfId="1" applyNumberFormat="1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 wrapText="1"/>
    </xf>
    <xf numFmtId="164" fontId="9" fillId="0" borderId="34" xfId="1" applyNumberFormat="1" applyFont="1" applyFill="1" applyBorder="1" applyAlignment="1">
      <alignment horizontal="center" vertical="center" wrapText="1"/>
    </xf>
    <xf numFmtId="164" fontId="9" fillId="0" borderId="32" xfId="1" applyNumberFormat="1" applyFont="1" applyFill="1" applyBorder="1" applyAlignment="1">
      <alignment horizontal="center" vertical="center" wrapText="1"/>
    </xf>
    <xf numFmtId="164" fontId="9" fillId="0" borderId="39" xfId="1" applyNumberFormat="1" applyFont="1" applyFill="1" applyBorder="1" applyAlignment="1">
      <alignment horizontal="center" vertical="center" wrapText="1"/>
    </xf>
    <xf numFmtId="1" fontId="6" fillId="0" borderId="28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9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0" fontId="7" fillId="0" borderId="1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64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4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1" applyNumberFormat="1" applyFont="1" applyFill="1" applyBorder="1" applyAlignment="1">
      <alignment horizontal="center" vertical="center" wrapText="1"/>
    </xf>
    <xf numFmtId="164" fontId="7" fillId="0" borderId="45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right" vertical="center" wrapText="1"/>
    </xf>
    <xf numFmtId="164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47" xfId="1" applyNumberFormat="1" applyFont="1" applyFill="1" applyBorder="1" applyAlignment="1">
      <alignment horizontal="center" vertical="center" wrapText="1"/>
    </xf>
    <xf numFmtId="164" fontId="6" fillId="0" borderId="48" xfId="1" applyNumberFormat="1" applyFont="1" applyFill="1" applyBorder="1" applyAlignment="1">
      <alignment horizontal="center" vertical="center" wrapText="1"/>
    </xf>
    <xf numFmtId="164" fontId="6" fillId="0" borderId="42" xfId="1" applyNumberFormat="1" applyFont="1" applyFill="1" applyBorder="1" applyAlignment="1">
      <alignment horizontal="center" vertical="center" wrapText="1"/>
    </xf>
    <xf numFmtId="164" fontId="6" fillId="0" borderId="49" xfId="1" applyNumberFormat="1" applyFont="1" applyFill="1" applyBorder="1" applyAlignment="1">
      <alignment horizontal="center" vertical="center" wrapText="1"/>
    </xf>
    <xf numFmtId="4" fontId="6" fillId="0" borderId="31" xfId="0" applyNumberFormat="1" applyFont="1" applyFill="1" applyBorder="1" applyAlignment="1">
      <alignment horizontal="center" vertical="center" wrapText="1"/>
    </xf>
    <xf numFmtId="4" fontId="6" fillId="0" borderId="33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4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500062</xdr:colOff>
      <xdr:row>0</xdr:row>
      <xdr:rowOff>35719</xdr:rowOff>
    </xdr:from>
    <xdr:to>
      <xdr:col>4</xdr:col>
      <xdr:colOff>273844</xdr:colOff>
      <xdr:row>2</xdr:row>
      <xdr:rowOff>1169525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C7EC97-5426-43A6-A64A-AAAEC477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9906" y="35719"/>
          <a:ext cx="2202657" cy="1490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6"/>
  <sheetViews>
    <sheetView tabSelected="1" zoomScale="80" zoomScaleNormal="80" zoomScalePageLayoutView="80" workbookViewId="0">
      <selection activeCell="N5" sqref="N5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57031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2" spans="1:12" ht="15">
      <c r="A2" s="153"/>
      <c r="B2" s="153"/>
      <c r="C2" s="153"/>
      <c r="D2" s="88"/>
      <c r="E2" s="88"/>
      <c r="F2" s="88"/>
      <c r="G2" s="88"/>
    </row>
    <row r="3" spans="1:12" ht="93.75" customHeight="1">
      <c r="A3" s="154"/>
      <c r="B3" s="154"/>
      <c r="C3" s="154"/>
      <c r="D3" s="88"/>
      <c r="E3" s="168"/>
      <c r="F3" s="168"/>
      <c r="G3" s="168"/>
    </row>
    <row r="4" spans="1:12" ht="18.75">
      <c r="A4" s="180" t="s">
        <v>75</v>
      </c>
      <c r="B4" s="180"/>
      <c r="C4" s="180"/>
      <c r="D4" s="180"/>
      <c r="E4" s="180"/>
      <c r="F4" s="180"/>
      <c r="G4" s="180"/>
    </row>
    <row r="5" spans="1:12" s="98" customFormat="1" ht="18.75" customHeight="1">
      <c r="A5" s="99"/>
      <c r="B5" s="99"/>
      <c r="C5" s="99"/>
      <c r="D5" s="99"/>
      <c r="E5" s="99"/>
      <c r="F5" s="99"/>
      <c r="G5" s="99"/>
    </row>
    <row r="6" spans="1:12" ht="18.75" customHeight="1" thickBot="1">
      <c r="A6" s="86"/>
      <c r="B6" s="86"/>
      <c r="C6" s="86"/>
      <c r="D6" s="88"/>
      <c r="E6" s="88"/>
      <c r="F6" s="88"/>
      <c r="G6" s="100" t="s">
        <v>0</v>
      </c>
      <c r="H6" s="97"/>
      <c r="I6" s="97"/>
    </row>
    <row r="7" spans="1:12" ht="29.25" customHeight="1" thickBot="1">
      <c r="A7" s="169" t="s">
        <v>54</v>
      </c>
      <c r="B7" s="171" t="s">
        <v>2</v>
      </c>
      <c r="C7" s="172"/>
      <c r="D7" s="175" t="s">
        <v>66</v>
      </c>
      <c r="E7" s="177" t="s">
        <v>1</v>
      </c>
      <c r="F7" s="178"/>
      <c r="G7" s="179"/>
    </row>
    <row r="8" spans="1:12" ht="37.5" customHeight="1" thickBot="1">
      <c r="A8" s="170"/>
      <c r="B8" s="173"/>
      <c r="C8" s="174"/>
      <c r="D8" s="176"/>
      <c r="E8" s="94" t="s">
        <v>51</v>
      </c>
      <c r="F8" s="95" t="s">
        <v>67</v>
      </c>
      <c r="G8" s="95" t="s">
        <v>52</v>
      </c>
    </row>
    <row r="9" spans="1:12" ht="15.75" customHeight="1">
      <c r="A9" s="23">
        <v>1210</v>
      </c>
      <c r="B9" s="161" t="s">
        <v>26</v>
      </c>
      <c r="C9" s="162"/>
      <c r="D9" s="87">
        <f t="shared" ref="D9:D39" si="0">E9+F9+G9</f>
        <v>26303.24</v>
      </c>
      <c r="E9" s="92">
        <v>19266.41</v>
      </c>
      <c r="F9" s="87">
        <v>837.13</v>
      </c>
      <c r="G9" s="87">
        <v>6199.7</v>
      </c>
      <c r="I9" s="69"/>
      <c r="J9" s="69"/>
      <c r="K9" s="69"/>
      <c r="L9" s="68"/>
    </row>
    <row r="10" spans="1:12" ht="15.75" customHeight="1">
      <c r="A10" s="24" t="s">
        <v>5</v>
      </c>
      <c r="B10" s="111" t="s">
        <v>59</v>
      </c>
      <c r="C10" s="155"/>
      <c r="D10" s="84">
        <f t="shared" si="0"/>
        <v>21260.41</v>
      </c>
      <c r="E10" s="85">
        <v>15428.63</v>
      </c>
      <c r="F10" s="84">
        <v>890.09</v>
      </c>
      <c r="G10" s="84">
        <v>4941.6899999999996</v>
      </c>
      <c r="I10" s="69"/>
      <c r="J10" s="69"/>
      <c r="K10" s="69"/>
      <c r="L10" s="68"/>
    </row>
    <row r="11" spans="1:12" ht="15.75" customHeight="1" thickBot="1">
      <c r="A11" s="26" t="s">
        <v>6</v>
      </c>
      <c r="B11" s="156" t="s">
        <v>68</v>
      </c>
      <c r="C11" s="157"/>
      <c r="D11" s="91">
        <f t="shared" si="0"/>
        <v>3356.3900000000003</v>
      </c>
      <c r="E11" s="93">
        <v>2903.98</v>
      </c>
      <c r="F11" s="91">
        <v>23.17</v>
      </c>
      <c r="G11" s="91">
        <v>429.24</v>
      </c>
      <c r="I11" s="69"/>
      <c r="J11" s="69"/>
      <c r="K11" s="69"/>
      <c r="L11" s="68"/>
    </row>
    <row r="12" spans="1:12" ht="16.5" customHeight="1" thickBot="1">
      <c r="A12" s="158" t="s">
        <v>43</v>
      </c>
      <c r="B12" s="159"/>
      <c r="C12" s="160"/>
      <c r="D12" s="96">
        <f t="shared" si="0"/>
        <v>50920.04</v>
      </c>
      <c r="E12" s="90">
        <f>SUM(E9:E11)</f>
        <v>37599.020000000004</v>
      </c>
      <c r="F12" s="89">
        <f>SUM(F9:F11)</f>
        <v>1750.39</v>
      </c>
      <c r="G12" s="89">
        <f>SUM(G9:G11)</f>
        <v>11570.63</v>
      </c>
    </row>
    <row r="13" spans="1:12" ht="15.75" customHeight="1">
      <c r="A13" s="28">
        <v>5110</v>
      </c>
      <c r="B13" s="165" t="s">
        <v>22</v>
      </c>
      <c r="C13" s="166"/>
      <c r="D13" s="82">
        <f t="shared" si="0"/>
        <v>126836.02</v>
      </c>
      <c r="E13" s="83">
        <v>101564.98</v>
      </c>
      <c r="F13" s="82">
        <v>3819.07</v>
      </c>
      <c r="G13" s="82">
        <v>21451.97</v>
      </c>
      <c r="I13" s="56"/>
    </row>
    <row r="14" spans="1:12" ht="15.75" customHeight="1">
      <c r="A14" s="27" t="s">
        <v>3</v>
      </c>
      <c r="B14" s="110" t="s">
        <v>59</v>
      </c>
      <c r="C14" s="111"/>
      <c r="D14" s="5">
        <f t="shared" si="0"/>
        <v>80958.51999999999</v>
      </c>
      <c r="E14" s="6">
        <v>60501.39</v>
      </c>
      <c r="F14" s="5">
        <v>5964.84</v>
      </c>
      <c r="G14" s="5">
        <v>14492.29</v>
      </c>
    </row>
    <row r="15" spans="1:12" ht="15.75" customHeight="1" thickBot="1">
      <c r="A15" s="45" t="s">
        <v>4</v>
      </c>
      <c r="B15" s="167" t="s">
        <v>68</v>
      </c>
      <c r="C15" s="156"/>
      <c r="D15" s="35">
        <f t="shared" si="0"/>
        <v>22799.49</v>
      </c>
      <c r="E15" s="37">
        <v>22532.31</v>
      </c>
      <c r="F15" s="35">
        <v>30.68</v>
      </c>
      <c r="G15" s="35">
        <v>236.5</v>
      </c>
    </row>
    <row r="16" spans="1:12" ht="16.5" customHeight="1" thickBot="1">
      <c r="A16" s="136" t="s">
        <v>44</v>
      </c>
      <c r="B16" s="137"/>
      <c r="C16" s="138"/>
      <c r="D16" s="12">
        <f t="shared" si="0"/>
        <v>230594.03</v>
      </c>
      <c r="E16" s="13">
        <f>SUM(E13:E15)</f>
        <v>184598.68</v>
      </c>
      <c r="F16" s="12">
        <f>SUM(F13:F15)</f>
        <v>9814.59</v>
      </c>
      <c r="G16" s="12">
        <f>SUM(G13:G15)</f>
        <v>36180.76</v>
      </c>
    </row>
    <row r="17" spans="1:8" ht="15.75" customHeight="1">
      <c r="A17" s="28">
        <v>5140</v>
      </c>
      <c r="B17" s="108" t="s">
        <v>71</v>
      </c>
      <c r="C17" s="109"/>
      <c r="D17" s="3">
        <f>E17+F17+G17</f>
        <v>184.6</v>
      </c>
      <c r="E17" s="4">
        <v>96.13</v>
      </c>
      <c r="F17" s="3">
        <v>14.7</v>
      </c>
      <c r="G17" s="3">
        <v>73.77</v>
      </c>
      <c r="H17" s="9"/>
    </row>
    <row r="18" spans="1:8" ht="15.75" customHeight="1">
      <c r="A18" s="27" t="s">
        <v>72</v>
      </c>
      <c r="B18" s="110" t="s">
        <v>59</v>
      </c>
      <c r="C18" s="111"/>
      <c r="D18" s="3">
        <f t="shared" ref="D18:D19" si="1">E18+F18+G18</f>
        <v>0.01</v>
      </c>
      <c r="E18" s="6">
        <v>0.01</v>
      </c>
      <c r="F18" s="3">
        <v>0</v>
      </c>
      <c r="G18" s="3">
        <v>0</v>
      </c>
      <c r="H18" s="9"/>
    </row>
    <row r="19" spans="1:8" ht="15.75" customHeight="1" thickBot="1">
      <c r="A19" s="45" t="s">
        <v>73</v>
      </c>
      <c r="B19" s="167" t="s">
        <v>68</v>
      </c>
      <c r="C19" s="156"/>
      <c r="D19" s="3">
        <f t="shared" si="1"/>
        <v>0</v>
      </c>
      <c r="E19" s="3">
        <v>0</v>
      </c>
      <c r="F19" s="3">
        <v>0</v>
      </c>
      <c r="G19" s="3">
        <v>0</v>
      </c>
      <c r="H19" s="9"/>
    </row>
    <row r="20" spans="1:8" ht="16.5" customHeight="1" thickBot="1">
      <c r="A20" s="136" t="s">
        <v>44</v>
      </c>
      <c r="B20" s="137"/>
      <c r="C20" s="138"/>
      <c r="D20" s="12">
        <f t="shared" ref="D20" si="2">E20+F20+G20</f>
        <v>184.61</v>
      </c>
      <c r="E20" s="13">
        <f>SUM(E17:E19)</f>
        <v>96.14</v>
      </c>
      <c r="F20" s="12">
        <f>SUM(F17:F19)</f>
        <v>14.7</v>
      </c>
      <c r="G20" s="12">
        <f>SUM(G17:G19)</f>
        <v>73.77</v>
      </c>
      <c r="H20" s="9"/>
    </row>
    <row r="21" spans="1:8" ht="15.75" customHeight="1">
      <c r="A21" s="28">
        <v>5200</v>
      </c>
      <c r="B21" s="108" t="s">
        <v>23</v>
      </c>
      <c r="C21" s="109"/>
      <c r="D21" s="3">
        <f t="shared" si="0"/>
        <v>16627.650000000001</v>
      </c>
      <c r="E21" s="4">
        <v>14765.12</v>
      </c>
      <c r="F21" s="3">
        <v>124.34</v>
      </c>
      <c r="G21" s="3">
        <v>1738.19</v>
      </c>
    </row>
    <row r="22" spans="1:8" ht="15.75" customHeight="1">
      <c r="A22" s="27" t="s">
        <v>7</v>
      </c>
      <c r="B22" s="110" t="s">
        <v>59</v>
      </c>
      <c r="C22" s="111"/>
      <c r="D22" s="5">
        <f t="shared" si="0"/>
        <v>33306.93</v>
      </c>
      <c r="E22" s="6">
        <v>28238.32</v>
      </c>
      <c r="F22" s="3">
        <v>0</v>
      </c>
      <c r="G22" s="5">
        <v>5068.6099999999997</v>
      </c>
    </row>
    <row r="23" spans="1:8" ht="15.75" customHeight="1" thickBot="1">
      <c r="A23" s="29" t="s">
        <v>8</v>
      </c>
      <c r="B23" s="112" t="s">
        <v>68</v>
      </c>
      <c r="C23" s="113"/>
      <c r="D23" s="10">
        <f t="shared" si="0"/>
        <v>375.36</v>
      </c>
      <c r="E23" s="11">
        <v>370.55</v>
      </c>
      <c r="F23" s="10">
        <v>0</v>
      </c>
      <c r="G23" s="10">
        <v>4.8099999999999996</v>
      </c>
    </row>
    <row r="24" spans="1:8" ht="16.5" customHeight="1" thickBot="1">
      <c r="A24" s="136" t="s">
        <v>45</v>
      </c>
      <c r="B24" s="137"/>
      <c r="C24" s="138"/>
      <c r="D24" s="12">
        <f t="shared" si="0"/>
        <v>50309.94</v>
      </c>
      <c r="E24" s="13">
        <f>SUM(E21:E23)</f>
        <v>43373.990000000005</v>
      </c>
      <c r="F24" s="12">
        <f>SUM(F21:F23)</f>
        <v>124.34</v>
      </c>
      <c r="G24" s="12">
        <f>SUM(G21:G23)</f>
        <v>6811.61</v>
      </c>
    </row>
    <row r="25" spans="1:8" ht="16.5" customHeight="1">
      <c r="A25" s="30">
        <v>5420</v>
      </c>
      <c r="B25" s="108" t="s">
        <v>37</v>
      </c>
      <c r="C25" s="109"/>
      <c r="D25" s="3">
        <f t="shared" si="0"/>
        <v>768.97</v>
      </c>
      <c r="E25" s="4">
        <v>550.66</v>
      </c>
      <c r="F25" s="3">
        <v>0</v>
      </c>
      <c r="G25" s="3">
        <v>218.31</v>
      </c>
    </row>
    <row r="26" spans="1:8" ht="16.5" customHeight="1">
      <c r="A26" s="25" t="s">
        <v>32</v>
      </c>
      <c r="B26" s="110" t="s">
        <v>59</v>
      </c>
      <c r="C26" s="111"/>
      <c r="D26" s="5">
        <f t="shared" si="0"/>
        <v>266.92</v>
      </c>
      <c r="E26" s="6">
        <v>197.71</v>
      </c>
      <c r="F26" s="3">
        <v>0</v>
      </c>
      <c r="G26" s="5">
        <v>69.209999999999994</v>
      </c>
    </row>
    <row r="27" spans="1:8" ht="16.5" customHeight="1" thickBot="1">
      <c r="A27" s="29" t="s">
        <v>29</v>
      </c>
      <c r="B27" s="112" t="s">
        <v>68</v>
      </c>
      <c r="C27" s="113"/>
      <c r="D27" s="10">
        <f t="shared" si="0"/>
        <v>0</v>
      </c>
      <c r="E27" s="3">
        <v>0</v>
      </c>
      <c r="F27" s="3">
        <v>0</v>
      </c>
      <c r="G27" s="3">
        <v>0</v>
      </c>
    </row>
    <row r="28" spans="1:8" ht="16.5" customHeight="1" thickBot="1">
      <c r="A28" s="136" t="s">
        <v>46</v>
      </c>
      <c r="B28" s="137"/>
      <c r="C28" s="138"/>
      <c r="D28" s="12">
        <f t="shared" si="0"/>
        <v>1035.8899999999999</v>
      </c>
      <c r="E28" s="13">
        <f>SUM(E25:E27)</f>
        <v>748.37</v>
      </c>
      <c r="F28" s="12">
        <f>SUM(F25:F27)</f>
        <v>0</v>
      </c>
      <c r="G28" s="12">
        <f>SUM(G25:G27)</f>
        <v>287.52</v>
      </c>
    </row>
    <row r="29" spans="1:8" ht="15.75" customHeight="1">
      <c r="A29" s="30">
        <v>5440</v>
      </c>
      <c r="B29" s="108" t="s">
        <v>38</v>
      </c>
      <c r="C29" s="109"/>
      <c r="D29" s="3">
        <f t="shared" si="0"/>
        <v>0.41000000000000003</v>
      </c>
      <c r="E29" s="4">
        <v>0.34</v>
      </c>
      <c r="F29" s="3">
        <v>0</v>
      </c>
      <c r="G29" s="3">
        <v>7.0000000000000007E-2</v>
      </c>
    </row>
    <row r="30" spans="1:8" ht="15.75" customHeight="1">
      <c r="A30" s="25" t="s">
        <v>33</v>
      </c>
      <c r="B30" s="110" t="s">
        <v>59</v>
      </c>
      <c r="C30" s="111"/>
      <c r="D30" s="5">
        <f t="shared" si="0"/>
        <v>0</v>
      </c>
      <c r="E30" s="4">
        <v>0</v>
      </c>
      <c r="F30" s="3">
        <v>0</v>
      </c>
      <c r="G30" s="3">
        <v>0</v>
      </c>
    </row>
    <row r="31" spans="1:8" ht="15.75" customHeight="1" thickBot="1">
      <c r="A31" s="29" t="s">
        <v>30</v>
      </c>
      <c r="B31" s="112" t="s">
        <v>68</v>
      </c>
      <c r="C31" s="113"/>
      <c r="D31" s="10">
        <f t="shared" si="0"/>
        <v>0</v>
      </c>
      <c r="E31" s="4">
        <v>0</v>
      </c>
      <c r="F31" s="3">
        <v>0</v>
      </c>
      <c r="G31" s="3">
        <v>0</v>
      </c>
    </row>
    <row r="32" spans="1:8" ht="16.5" customHeight="1" thickBot="1">
      <c r="A32" s="136" t="s">
        <v>47</v>
      </c>
      <c r="B32" s="137"/>
      <c r="C32" s="138"/>
      <c r="D32" s="48">
        <f>E32+F32+G32</f>
        <v>0.41000000000000003</v>
      </c>
      <c r="E32" s="12">
        <f>SUM(E29:E31)</f>
        <v>0.34</v>
      </c>
      <c r="F32" s="13">
        <f t="shared" ref="F32:G32" si="3">SUM(F29:F31)</f>
        <v>0</v>
      </c>
      <c r="G32" s="12">
        <f t="shared" si="3"/>
        <v>7.0000000000000007E-2</v>
      </c>
    </row>
    <row r="33" spans="1:7" ht="15.75" customHeight="1">
      <c r="A33" s="2">
        <v>5530</v>
      </c>
      <c r="B33" s="164" t="s">
        <v>39</v>
      </c>
      <c r="C33" s="109"/>
      <c r="D33" s="8">
        <f t="shared" si="0"/>
        <v>2623.66</v>
      </c>
      <c r="E33" s="4">
        <v>1771.05</v>
      </c>
      <c r="F33" s="3">
        <v>149.54</v>
      </c>
      <c r="G33" s="3">
        <v>703.07</v>
      </c>
    </row>
    <row r="34" spans="1:7" ht="15.75" customHeight="1">
      <c r="A34" s="1" t="s">
        <v>34</v>
      </c>
      <c r="B34" s="163" t="s">
        <v>59</v>
      </c>
      <c r="C34" s="111"/>
      <c r="D34" s="5">
        <f t="shared" si="0"/>
        <v>208.14000000000001</v>
      </c>
      <c r="E34" s="6">
        <v>168.33</v>
      </c>
      <c r="F34" s="3">
        <v>0</v>
      </c>
      <c r="G34" s="5">
        <v>39.81</v>
      </c>
    </row>
    <row r="35" spans="1:7" ht="15.75" customHeight="1" thickBot="1">
      <c r="A35" s="1" t="s">
        <v>35</v>
      </c>
      <c r="B35" s="163" t="s">
        <v>68</v>
      </c>
      <c r="C35" s="111"/>
      <c r="D35" s="35">
        <f t="shared" si="0"/>
        <v>383.8</v>
      </c>
      <c r="E35" s="11">
        <v>383.8</v>
      </c>
      <c r="F35" s="3">
        <v>0</v>
      </c>
      <c r="G35" s="3">
        <v>0</v>
      </c>
    </row>
    <row r="36" spans="1:7" ht="16.5" customHeight="1" thickBot="1">
      <c r="A36" s="136" t="s">
        <v>48</v>
      </c>
      <c r="B36" s="137"/>
      <c r="C36" s="138"/>
      <c r="D36" s="47">
        <f t="shared" si="0"/>
        <v>3215.6</v>
      </c>
      <c r="E36" s="13">
        <f>SUM(E33:E35)</f>
        <v>2323.1799999999998</v>
      </c>
      <c r="F36" s="12">
        <f>SUM(F33:F35)</f>
        <v>149.54</v>
      </c>
      <c r="G36" s="12">
        <f>SUM(G33:G35)</f>
        <v>742.88000000000011</v>
      </c>
    </row>
    <row r="37" spans="1:7" ht="15.75" customHeight="1">
      <c r="A37" s="38">
        <v>6000</v>
      </c>
      <c r="B37" s="108" t="s">
        <v>40</v>
      </c>
      <c r="C37" s="109"/>
      <c r="D37" s="3">
        <f t="shared" si="0"/>
        <v>1361.9</v>
      </c>
      <c r="E37" s="4">
        <v>1297.21</v>
      </c>
      <c r="F37" s="3">
        <v>0</v>
      </c>
      <c r="G37" s="3">
        <v>64.69</v>
      </c>
    </row>
    <row r="38" spans="1:7" ht="15.75">
      <c r="A38" s="31" t="s">
        <v>36</v>
      </c>
      <c r="B38" s="110" t="s">
        <v>59</v>
      </c>
      <c r="C38" s="111"/>
      <c r="D38" s="3">
        <f t="shared" si="0"/>
        <v>0</v>
      </c>
      <c r="E38" s="6">
        <v>0</v>
      </c>
      <c r="F38" s="5">
        <v>0</v>
      </c>
      <c r="G38" s="5">
        <v>0</v>
      </c>
    </row>
    <row r="39" spans="1:7" ht="16.5" thickBot="1">
      <c r="A39" s="39" t="s">
        <v>31</v>
      </c>
      <c r="B39" s="112" t="s">
        <v>70</v>
      </c>
      <c r="C39" s="113"/>
      <c r="D39" s="3">
        <f t="shared" si="0"/>
        <v>88.28</v>
      </c>
      <c r="E39" s="11">
        <v>76.150000000000006</v>
      </c>
      <c r="F39" s="10">
        <v>0</v>
      </c>
      <c r="G39" s="10">
        <v>12.13</v>
      </c>
    </row>
    <row r="40" spans="1:7" ht="16.5" customHeight="1" thickBot="1">
      <c r="A40" s="136" t="s">
        <v>49</v>
      </c>
      <c r="B40" s="137"/>
      <c r="C40" s="138"/>
      <c r="D40" s="12">
        <f t="shared" ref="D40:D55" si="4">E40+F40+G40</f>
        <v>1450.18</v>
      </c>
      <c r="E40" s="12">
        <f>SUM(E37:E39)</f>
        <v>1373.3600000000001</v>
      </c>
      <c r="F40" s="13">
        <f>SUM(F37:F39)</f>
        <v>0</v>
      </c>
      <c r="G40" s="12">
        <f>SUM(G37:G39)</f>
        <v>76.819999999999993</v>
      </c>
    </row>
    <row r="41" spans="1:7" ht="15.75" customHeight="1">
      <c r="A41" s="30">
        <v>7200</v>
      </c>
      <c r="B41" s="108" t="s">
        <v>57</v>
      </c>
      <c r="C41" s="109"/>
      <c r="D41" s="3">
        <f>E41+F41+G41</f>
        <v>8701.7900000000009</v>
      </c>
      <c r="E41" s="4">
        <v>6267.77</v>
      </c>
      <c r="F41" s="3">
        <v>4.07</v>
      </c>
      <c r="G41" s="3">
        <v>2429.9499999999998</v>
      </c>
    </row>
    <row r="42" spans="1:7" ht="15.75" customHeight="1">
      <c r="A42" s="25" t="s">
        <v>55</v>
      </c>
      <c r="B42" s="110" t="s">
        <v>59</v>
      </c>
      <c r="C42" s="111"/>
      <c r="D42" s="5">
        <f t="shared" si="4"/>
        <v>89.47</v>
      </c>
      <c r="E42" s="6">
        <v>59.42</v>
      </c>
      <c r="F42" s="5">
        <v>3.08</v>
      </c>
      <c r="G42" s="5">
        <v>26.97</v>
      </c>
    </row>
    <row r="43" spans="1:7" ht="15.75" customHeight="1" thickBot="1">
      <c r="A43" s="29" t="s">
        <v>56</v>
      </c>
      <c r="B43" s="112" t="s">
        <v>68</v>
      </c>
      <c r="C43" s="113"/>
      <c r="D43" s="10">
        <f t="shared" si="4"/>
        <v>125.18</v>
      </c>
      <c r="E43" s="11">
        <v>125.14</v>
      </c>
      <c r="F43" s="3">
        <v>0</v>
      </c>
      <c r="G43" s="10">
        <v>0.04</v>
      </c>
    </row>
    <row r="44" spans="1:7" ht="16.5" thickBot="1">
      <c r="A44" s="136" t="s">
        <v>58</v>
      </c>
      <c r="B44" s="137"/>
      <c r="C44" s="138"/>
      <c r="D44" s="12">
        <f t="shared" si="4"/>
        <v>8916.44</v>
      </c>
      <c r="E44" s="13">
        <f>SUM(E41:E43)</f>
        <v>6452.3300000000008</v>
      </c>
      <c r="F44" s="12">
        <f>SUM(F41:F43)</f>
        <v>7.15</v>
      </c>
      <c r="G44" s="12">
        <f>SUM(G41:G43)</f>
        <v>2456.9599999999996</v>
      </c>
    </row>
    <row r="45" spans="1:7" ht="46.5" customHeight="1">
      <c r="A45" s="30">
        <v>8300</v>
      </c>
      <c r="B45" s="145" t="s">
        <v>28</v>
      </c>
      <c r="C45" s="146"/>
      <c r="D45" s="3">
        <f t="shared" si="4"/>
        <v>0</v>
      </c>
      <c r="E45" s="4">
        <v>0</v>
      </c>
      <c r="F45" s="3">
        <v>0</v>
      </c>
      <c r="G45" s="3">
        <v>0</v>
      </c>
    </row>
    <row r="46" spans="1:7" ht="15.75" customHeight="1">
      <c r="A46" s="25" t="s">
        <v>9</v>
      </c>
      <c r="B46" s="110" t="s">
        <v>59</v>
      </c>
      <c r="C46" s="111"/>
      <c r="D46" s="5">
        <f t="shared" si="4"/>
        <v>0</v>
      </c>
      <c r="E46" s="6">
        <v>0</v>
      </c>
      <c r="F46" s="5">
        <v>0</v>
      </c>
      <c r="G46" s="5">
        <v>0</v>
      </c>
    </row>
    <row r="47" spans="1:7" ht="15.75" customHeight="1" thickBot="1">
      <c r="A47" s="29" t="s">
        <v>10</v>
      </c>
      <c r="B47" s="112" t="s">
        <v>68</v>
      </c>
      <c r="C47" s="113"/>
      <c r="D47" s="10">
        <f t="shared" si="4"/>
        <v>0</v>
      </c>
      <c r="E47" s="11">
        <v>0</v>
      </c>
      <c r="F47" s="10">
        <v>0</v>
      </c>
      <c r="G47" s="10">
        <v>0</v>
      </c>
    </row>
    <row r="48" spans="1:7" ht="16.5" thickBot="1">
      <c r="A48" s="136" t="s">
        <v>50</v>
      </c>
      <c r="B48" s="137"/>
      <c r="C48" s="138"/>
      <c r="D48" s="12">
        <f t="shared" si="4"/>
        <v>0</v>
      </c>
      <c r="E48" s="13">
        <f>SUM(E45:E47)</f>
        <v>0</v>
      </c>
      <c r="F48" s="12">
        <f>SUM(F45:F47)</f>
        <v>0</v>
      </c>
      <c r="G48" s="12">
        <f>SUM(G45:G47)</f>
        <v>0</v>
      </c>
    </row>
    <row r="49" spans="1:7" ht="69.75" customHeight="1">
      <c r="A49" s="40">
        <v>38</v>
      </c>
      <c r="B49" s="139" t="s">
        <v>74</v>
      </c>
      <c r="C49" s="140"/>
      <c r="D49" s="14">
        <f t="shared" si="4"/>
        <v>183408.24</v>
      </c>
      <c r="E49" s="17">
        <f t="shared" ref="E49:G51" si="5">E9+E13+E21+E25+E29+E33+E37+E41+E45+E17</f>
        <v>145579.66999999998</v>
      </c>
      <c r="F49" s="14">
        <f t="shared" si="5"/>
        <v>4948.8499999999995</v>
      </c>
      <c r="G49" s="14">
        <f t="shared" si="5"/>
        <v>32879.719999999994</v>
      </c>
    </row>
    <row r="50" spans="1:7" ht="48.75" customHeight="1">
      <c r="A50" s="32" t="s">
        <v>12</v>
      </c>
      <c r="B50" s="141" t="s">
        <v>65</v>
      </c>
      <c r="C50" s="142"/>
      <c r="D50" s="15">
        <f t="shared" si="4"/>
        <v>136090.4</v>
      </c>
      <c r="E50" s="16">
        <f t="shared" si="5"/>
        <v>104593.81</v>
      </c>
      <c r="F50" s="15">
        <f t="shared" si="5"/>
        <v>6858.01</v>
      </c>
      <c r="G50" s="34">
        <f t="shared" si="5"/>
        <v>24638.58</v>
      </c>
    </row>
    <row r="51" spans="1:7" ht="45.75" customHeight="1" thickBot="1">
      <c r="A51" s="41" t="s">
        <v>13</v>
      </c>
      <c r="B51" s="143" t="s">
        <v>60</v>
      </c>
      <c r="C51" s="144"/>
      <c r="D51" s="51">
        <f t="shared" si="4"/>
        <v>27128.5</v>
      </c>
      <c r="E51" s="52">
        <f t="shared" si="5"/>
        <v>26391.93</v>
      </c>
      <c r="F51" s="51">
        <f t="shared" si="5"/>
        <v>53.85</v>
      </c>
      <c r="G51" s="53">
        <f t="shared" si="5"/>
        <v>682.71999999999991</v>
      </c>
    </row>
    <row r="52" spans="1:7" ht="17.25" customHeight="1" thickBot="1">
      <c r="A52" s="54" t="s">
        <v>11</v>
      </c>
      <c r="B52" s="134" t="s">
        <v>53</v>
      </c>
      <c r="C52" s="135"/>
      <c r="D52" s="21">
        <f>E52+F52+G52</f>
        <v>346627.14</v>
      </c>
      <c r="E52" s="20">
        <f>SUM(E49:E51)</f>
        <v>276565.40999999997</v>
      </c>
      <c r="F52" s="21">
        <f>SUM(F49:F51)</f>
        <v>11860.710000000001</v>
      </c>
      <c r="G52" s="55">
        <f>SUM(G49:G51)</f>
        <v>58201.02</v>
      </c>
    </row>
    <row r="53" spans="1:7" ht="30.75" customHeight="1">
      <c r="A53" s="70">
        <v>2200</v>
      </c>
      <c r="B53" s="147" t="s">
        <v>25</v>
      </c>
      <c r="C53" s="148"/>
      <c r="D53" s="8">
        <f t="shared" si="4"/>
        <v>115797.26999999999</v>
      </c>
      <c r="E53" s="36">
        <v>98408.39</v>
      </c>
      <c r="F53" s="8">
        <v>708.03</v>
      </c>
      <c r="G53" s="8">
        <v>16680.849999999999</v>
      </c>
    </row>
    <row r="54" spans="1:7" ht="21" customHeight="1">
      <c r="A54" s="32" t="s">
        <v>14</v>
      </c>
      <c r="B54" s="149" t="s">
        <v>59</v>
      </c>
      <c r="C54" s="150"/>
      <c r="D54" s="5">
        <f t="shared" si="4"/>
        <v>45672.21</v>
      </c>
      <c r="E54" s="6">
        <v>35488.85</v>
      </c>
      <c r="F54" s="5">
        <v>4058.03</v>
      </c>
      <c r="G54" s="5">
        <v>6125.33</v>
      </c>
    </row>
    <row r="55" spans="1:7" ht="19.5" customHeight="1" thickBot="1">
      <c r="A55" s="41" t="s">
        <v>15</v>
      </c>
      <c r="B55" s="151" t="s">
        <v>68</v>
      </c>
      <c r="C55" s="152"/>
      <c r="D55" s="10">
        <f t="shared" si="4"/>
        <v>22499.32</v>
      </c>
      <c r="E55" s="11">
        <v>22383.47</v>
      </c>
      <c r="F55" s="10">
        <v>94.03</v>
      </c>
      <c r="G55" s="10">
        <v>21.82</v>
      </c>
    </row>
    <row r="56" spans="1:7" s="22" customFormat="1" ht="30.75" customHeight="1" thickBot="1">
      <c r="A56" s="132" t="s">
        <v>69</v>
      </c>
      <c r="B56" s="133"/>
      <c r="C56" s="133"/>
      <c r="D56" s="21">
        <f>D55+D54+D53</f>
        <v>183968.8</v>
      </c>
      <c r="E56" s="20">
        <f t="shared" ref="E56:G56" si="6">E55+E54+E53</f>
        <v>156280.71</v>
      </c>
      <c r="F56" s="21">
        <f t="shared" si="6"/>
        <v>4860.09</v>
      </c>
      <c r="G56" s="21">
        <f t="shared" si="6"/>
        <v>22828</v>
      </c>
    </row>
    <row r="57" spans="1:7" ht="15.75">
      <c r="A57" s="28">
        <v>1100</v>
      </c>
      <c r="B57" s="108" t="s">
        <v>41</v>
      </c>
      <c r="C57" s="109"/>
      <c r="D57" s="3">
        <f t="shared" ref="D57:D66" si="7">E57+F57+G57</f>
        <v>242698</v>
      </c>
      <c r="E57" s="4">
        <v>151331.71</v>
      </c>
      <c r="F57" s="3">
        <v>20852.71</v>
      </c>
      <c r="G57" s="3">
        <v>70513.58</v>
      </c>
    </row>
    <row r="58" spans="1:7" ht="15.75">
      <c r="A58" s="27" t="s">
        <v>16</v>
      </c>
      <c r="B58" s="110" t="s">
        <v>59</v>
      </c>
      <c r="C58" s="111"/>
      <c r="D58" s="5">
        <f t="shared" si="7"/>
        <v>32221.919999999998</v>
      </c>
      <c r="E58" s="6">
        <v>22977.31</v>
      </c>
      <c r="F58" s="5">
        <v>3709.53</v>
      </c>
      <c r="G58" s="5">
        <v>5535.08</v>
      </c>
    </row>
    <row r="59" spans="1:7" ht="16.5" thickBot="1">
      <c r="A59" s="57" t="s">
        <v>17</v>
      </c>
      <c r="B59" s="112" t="s">
        <v>70</v>
      </c>
      <c r="C59" s="113"/>
      <c r="D59" s="10">
        <f t="shared" si="7"/>
        <v>23487.15</v>
      </c>
      <c r="E59" s="11">
        <v>23252.400000000001</v>
      </c>
      <c r="F59" s="10">
        <v>70.44</v>
      </c>
      <c r="G59" s="10">
        <v>164.31</v>
      </c>
    </row>
    <row r="60" spans="1:7" ht="15.75" customHeight="1" thickBot="1">
      <c r="A60" s="114" t="s">
        <v>20</v>
      </c>
      <c r="B60" s="115"/>
      <c r="C60" s="116"/>
      <c r="D60" s="12">
        <f t="shared" si="7"/>
        <v>298407.06999999995</v>
      </c>
      <c r="E60" s="13">
        <f>SUM(E57:E59)</f>
        <v>197561.41999999998</v>
      </c>
      <c r="F60" s="12">
        <f>SUM(F57:F59)</f>
        <v>24632.679999999997</v>
      </c>
      <c r="G60" s="12">
        <f>SUM(G57:G59)</f>
        <v>76212.97</v>
      </c>
    </row>
    <row r="61" spans="1:7" s="46" customFormat="1" ht="16.5" hidden="1" thickBot="1">
      <c r="A61" s="58">
        <v>4200</v>
      </c>
      <c r="B61" s="122" t="s">
        <v>27</v>
      </c>
      <c r="C61" s="123"/>
      <c r="D61" s="59">
        <f t="shared" si="7"/>
        <v>0</v>
      </c>
      <c r="E61" s="60"/>
      <c r="F61" s="59">
        <v>0</v>
      </c>
      <c r="G61" s="59"/>
    </row>
    <row r="62" spans="1:7" s="46" customFormat="1" ht="15.75" hidden="1" customHeight="1">
      <c r="A62" s="61" t="s">
        <v>21</v>
      </c>
      <c r="B62" s="120" t="s">
        <v>59</v>
      </c>
      <c r="C62" s="121"/>
      <c r="D62" s="62">
        <f t="shared" si="7"/>
        <v>0</v>
      </c>
      <c r="E62" s="63"/>
      <c r="F62" s="62">
        <v>0</v>
      </c>
      <c r="G62" s="64"/>
    </row>
    <row r="63" spans="1:7" s="46" customFormat="1" ht="16.5" hidden="1" customHeight="1">
      <c r="A63" s="117" t="s">
        <v>24</v>
      </c>
      <c r="B63" s="118"/>
      <c r="C63" s="119"/>
      <c r="D63" s="65">
        <f t="shared" si="7"/>
        <v>0</v>
      </c>
      <c r="E63" s="66">
        <f>SUM(E61:E62)</f>
        <v>0</v>
      </c>
      <c r="F63" s="67">
        <f>SUM(F61:F62)</f>
        <v>0</v>
      </c>
      <c r="G63" s="67">
        <f>SUM(G61:G62)</f>
        <v>0</v>
      </c>
    </row>
    <row r="64" spans="1:7" ht="37.5" customHeight="1">
      <c r="A64" s="71"/>
      <c r="B64" s="106" t="s">
        <v>42</v>
      </c>
      <c r="C64" s="107"/>
      <c r="D64" s="72">
        <f>E64+F64+G64</f>
        <v>242698</v>
      </c>
      <c r="E64" s="73">
        <f t="shared" ref="E64:G65" si="8">E57+E61</f>
        <v>151331.71</v>
      </c>
      <c r="F64" s="74">
        <f t="shared" si="8"/>
        <v>20852.71</v>
      </c>
      <c r="G64" s="14">
        <f t="shared" si="8"/>
        <v>70513.58</v>
      </c>
    </row>
    <row r="65" spans="1:7" ht="36" customHeight="1">
      <c r="A65" s="75"/>
      <c r="B65" s="104" t="s">
        <v>61</v>
      </c>
      <c r="C65" s="105"/>
      <c r="D65" s="76">
        <f>E65+F65+G65</f>
        <v>32221.919999999998</v>
      </c>
      <c r="E65" s="77">
        <f t="shared" si="8"/>
        <v>22977.31</v>
      </c>
      <c r="F65" s="76">
        <f t="shared" si="8"/>
        <v>3709.53</v>
      </c>
      <c r="G65" s="15">
        <f t="shared" si="8"/>
        <v>5535.08</v>
      </c>
    </row>
    <row r="66" spans="1:7" ht="35.25" customHeight="1" thickBot="1">
      <c r="A66" s="75"/>
      <c r="B66" s="104" t="s">
        <v>62</v>
      </c>
      <c r="C66" s="105"/>
      <c r="D66" s="78">
        <f t="shared" si="7"/>
        <v>23487.15</v>
      </c>
      <c r="E66" s="77">
        <f>E59</f>
        <v>23252.400000000001</v>
      </c>
      <c r="F66" s="76">
        <f>F59</f>
        <v>70.44</v>
      </c>
      <c r="G66" s="79">
        <f>G59</f>
        <v>164.31</v>
      </c>
    </row>
    <row r="67" spans="1:7" ht="18" customHeight="1" thickBot="1">
      <c r="A67" s="101" t="s">
        <v>18</v>
      </c>
      <c r="B67" s="102"/>
      <c r="C67" s="103"/>
      <c r="D67" s="80">
        <f>E67+F67+G67</f>
        <v>298407.06999999995</v>
      </c>
      <c r="E67" s="80">
        <f>SUM(E64:E66)</f>
        <v>197561.41999999998</v>
      </c>
      <c r="F67" s="81">
        <f>SUM(F64:F66)</f>
        <v>24632.679999999997</v>
      </c>
      <c r="G67" s="80">
        <f>SUM(G64:G66)</f>
        <v>76212.97</v>
      </c>
    </row>
    <row r="68" spans="1:7" ht="21" customHeight="1">
      <c r="A68" s="125" t="s">
        <v>63</v>
      </c>
      <c r="B68" s="125"/>
      <c r="C68" s="126"/>
      <c r="D68" s="18">
        <f>E68+F68+G68</f>
        <v>541903.51</v>
      </c>
      <c r="E68" s="18">
        <f>E64+E53+E49</f>
        <v>395319.76999999996</v>
      </c>
      <c r="F68" s="44">
        <f t="shared" ref="E68:G69" si="9">F64+F53+F49</f>
        <v>26509.589999999997</v>
      </c>
      <c r="G68" s="18">
        <f t="shared" si="9"/>
        <v>120074.15</v>
      </c>
    </row>
    <row r="69" spans="1:7" ht="21" customHeight="1">
      <c r="A69" s="127" t="s">
        <v>64</v>
      </c>
      <c r="B69" s="127"/>
      <c r="C69" s="128"/>
      <c r="D69" s="19">
        <f>E69+F69+G69</f>
        <v>213984.53000000003</v>
      </c>
      <c r="E69" s="19">
        <f t="shared" si="9"/>
        <v>163059.97</v>
      </c>
      <c r="F69" s="42">
        <f t="shared" si="9"/>
        <v>14625.57</v>
      </c>
      <c r="G69" s="19">
        <f t="shared" si="9"/>
        <v>36298.990000000005</v>
      </c>
    </row>
    <row r="70" spans="1:7" ht="20.45" customHeight="1">
      <c r="A70" s="127" t="s">
        <v>70</v>
      </c>
      <c r="B70" s="127"/>
      <c r="C70" s="128"/>
      <c r="D70" s="19">
        <f t="shared" ref="D70" si="10">E70+F70+G70</f>
        <v>73114.970000000016</v>
      </c>
      <c r="E70" s="19">
        <f>E51+E55+E66</f>
        <v>72027.8</v>
      </c>
      <c r="F70" s="42">
        <f>F51+F55+F66</f>
        <v>218.32</v>
      </c>
      <c r="G70" s="19">
        <f>G51+G55+G66</f>
        <v>868.84999999999991</v>
      </c>
    </row>
    <row r="71" spans="1:7" ht="24.6" customHeight="1" thickBot="1">
      <c r="A71" s="129" t="s">
        <v>19</v>
      </c>
      <c r="B71" s="130"/>
      <c r="C71" s="131"/>
      <c r="D71" s="33">
        <f>E71+F71+G71</f>
        <v>829003.01</v>
      </c>
      <c r="E71" s="33">
        <f>SUM(E68:E70)</f>
        <v>630407.54</v>
      </c>
      <c r="F71" s="43">
        <f>SUM(F68:F70)</f>
        <v>41353.479999999996</v>
      </c>
      <c r="G71" s="33">
        <f>SUM(G68:G70)</f>
        <v>157241.99000000002</v>
      </c>
    </row>
    <row r="73" spans="1:7">
      <c r="C73" s="50"/>
      <c r="D73" s="49"/>
    </row>
    <row r="76" spans="1:7" ht="18.75">
      <c r="A76" s="124"/>
      <c r="B76" s="124"/>
    </row>
  </sheetData>
  <mergeCells count="72">
    <mergeCell ref="E3:G3"/>
    <mergeCell ref="A7:A8"/>
    <mergeCell ref="B7:C8"/>
    <mergeCell ref="D7:D8"/>
    <mergeCell ref="E7:G7"/>
    <mergeCell ref="A4:G4"/>
    <mergeCell ref="B22:C22"/>
    <mergeCell ref="B30:C30"/>
    <mergeCell ref="B23:C23"/>
    <mergeCell ref="A24:C24"/>
    <mergeCell ref="B25:C25"/>
    <mergeCell ref="B27:C27"/>
    <mergeCell ref="B13:C13"/>
    <mergeCell ref="B14:C14"/>
    <mergeCell ref="B15:C15"/>
    <mergeCell ref="A16:C16"/>
    <mergeCell ref="B21:C21"/>
    <mergeCell ref="B17:C17"/>
    <mergeCell ref="B18:C18"/>
    <mergeCell ref="B19:C19"/>
    <mergeCell ref="A20:C20"/>
    <mergeCell ref="A40:C40"/>
    <mergeCell ref="B34:C34"/>
    <mergeCell ref="A28:C28"/>
    <mergeCell ref="B29:C29"/>
    <mergeCell ref="B35:C35"/>
    <mergeCell ref="A32:C32"/>
    <mergeCell ref="B33:C33"/>
    <mergeCell ref="A36:C36"/>
    <mergeCell ref="B37:C37"/>
    <mergeCell ref="B41:C41"/>
    <mergeCell ref="B53:C53"/>
    <mergeCell ref="B54:C54"/>
    <mergeCell ref="B55:C55"/>
    <mergeCell ref="A2:C2"/>
    <mergeCell ref="A3:C3"/>
    <mergeCell ref="B43:C43"/>
    <mergeCell ref="A44:C44"/>
    <mergeCell ref="B10:C10"/>
    <mergeCell ref="B11:C11"/>
    <mergeCell ref="A12:C12"/>
    <mergeCell ref="B9:C9"/>
    <mergeCell ref="B26:C26"/>
    <mergeCell ref="B31:C31"/>
    <mergeCell ref="B38:C38"/>
    <mergeCell ref="B39:C39"/>
    <mergeCell ref="B47:C47"/>
    <mergeCell ref="A56:C56"/>
    <mergeCell ref="B52:C52"/>
    <mergeCell ref="B42:C42"/>
    <mergeCell ref="A48:C48"/>
    <mergeCell ref="B49:C49"/>
    <mergeCell ref="B50:C50"/>
    <mergeCell ref="B51:C51"/>
    <mergeCell ref="B46:C46"/>
    <mergeCell ref="B45:C45"/>
    <mergeCell ref="A76:B76"/>
    <mergeCell ref="A68:C68"/>
    <mergeCell ref="A69:C69"/>
    <mergeCell ref="A70:C70"/>
    <mergeCell ref="A71:C71"/>
    <mergeCell ref="A67:C67"/>
    <mergeCell ref="B66:C66"/>
    <mergeCell ref="B64:C64"/>
    <mergeCell ref="B65:C65"/>
    <mergeCell ref="B57:C57"/>
    <mergeCell ref="B58:C58"/>
    <mergeCell ref="B59:C59"/>
    <mergeCell ref="A60:C60"/>
    <mergeCell ref="A63:C63"/>
    <mergeCell ref="B62:C62"/>
    <mergeCell ref="B61:C61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Veronika Prjadeha</cp:lastModifiedBy>
  <cp:lastPrinted>2025-12-17T08:22:47Z</cp:lastPrinted>
  <dcterms:created xsi:type="dcterms:W3CDTF">1998-11-30T13:10:00Z</dcterms:created>
  <dcterms:modified xsi:type="dcterms:W3CDTF">2025-12-17T08:26:29Z</dcterms:modified>
</cp:coreProperties>
</file>