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uperstore\3_NNVP\PUAD_PAN\NatalijaG\Parādu struktūra\2026\01.03.2026\"/>
    </mc:Choice>
  </mc:AlternateContent>
  <xr:revisionPtr revIDLastSave="0" documentId="13_ncr:1_{E0920254-4A74-44D7-854E-9ABB68F3F082}" xr6:coauthVersionLast="47" xr6:coauthVersionMax="47" xr10:uidLastSave="{00000000-0000-0000-0000-000000000000}"/>
  <bookViews>
    <workbookView xWindow="-120" yWindow="-120" windowWidth="29040" windowHeight="15720" tabRatio="649" xr2:uid="{00000000-000D-0000-FFFF-FFFF00000000}"/>
  </bookViews>
  <sheets>
    <sheet name="Kopā" sheetId="89" r:id="rId1"/>
  </sheets>
  <definedNames>
    <definedName name="_xlnm._FilterDatabase" localSheetId="0" hidden="1">Kopā!$A$6:$G$70</definedName>
    <definedName name="_xlnm.Print_Area" localSheetId="0">Kopā!$A$1:$G$71</definedName>
    <definedName name="_xlnm.Print_Titles" localSheetId="0">Kopā!$6:$7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4" i="89" l="1"/>
  <c r="D17" i="89"/>
  <c r="D18" i="89"/>
  <c r="F31" i="89"/>
  <c r="G31" i="89"/>
  <c r="E48" i="89" l="1"/>
  <c r="G50" i="89"/>
  <c r="F50" i="89"/>
  <c r="E50" i="89"/>
  <c r="G49" i="89"/>
  <c r="F49" i="89"/>
  <c r="E49" i="89"/>
  <c r="G48" i="89"/>
  <c r="F48" i="89"/>
  <c r="D16" i="89"/>
  <c r="G19" i="89"/>
  <c r="F19" i="89"/>
  <c r="E19" i="89"/>
  <c r="D49" i="89" l="1"/>
  <c r="D19" i="89"/>
  <c r="G63" i="89" l="1"/>
  <c r="F63" i="89"/>
  <c r="E63" i="89"/>
  <c r="D60" i="89"/>
  <c r="D61" i="89"/>
  <c r="E62" i="89"/>
  <c r="F62" i="89"/>
  <c r="G62" i="89"/>
  <c r="E67" i="89" l="1"/>
  <c r="D63" i="89"/>
  <c r="D62" i="89"/>
  <c r="D40" i="89"/>
  <c r="D8" i="89"/>
  <c r="D25" i="89"/>
  <c r="D26" i="89"/>
  <c r="D10" i="89"/>
  <c r="D12" i="89"/>
  <c r="D9" i="89" l="1"/>
  <c r="F39" i="89" l="1"/>
  <c r="E68" i="89"/>
  <c r="F65" i="89"/>
  <c r="G65" i="89"/>
  <c r="E65" i="89"/>
  <c r="E69" i="89" s="1"/>
  <c r="F64" i="89"/>
  <c r="G64" i="89"/>
  <c r="E55" i="89"/>
  <c r="F55" i="89"/>
  <c r="G55" i="89"/>
  <c r="F59" i="89"/>
  <c r="F47" i="89"/>
  <c r="F43" i="89"/>
  <c r="F35" i="89"/>
  <c r="G35" i="89"/>
  <c r="F27" i="89"/>
  <c r="F23" i="89"/>
  <c r="D22" i="89"/>
  <c r="F15" i="89"/>
  <c r="F11" i="89"/>
  <c r="E11" i="89"/>
  <c r="D13" i="89"/>
  <c r="D20" i="89"/>
  <c r="D21" i="89"/>
  <c r="D24" i="89"/>
  <c r="D28" i="89"/>
  <c r="D29" i="89"/>
  <c r="D30" i="89"/>
  <c r="D32" i="89"/>
  <c r="D33" i="89"/>
  <c r="D36" i="89"/>
  <c r="D37" i="89"/>
  <c r="D41" i="89"/>
  <c r="D44" i="89"/>
  <c r="D45" i="89"/>
  <c r="D52" i="89"/>
  <c r="D53" i="89"/>
  <c r="D56" i="89"/>
  <c r="D57" i="89"/>
  <c r="D64" i="89" l="1"/>
  <c r="E66" i="89"/>
  <c r="F67" i="89"/>
  <c r="F69" i="89"/>
  <c r="F68" i="89"/>
  <c r="F51" i="89"/>
  <c r="F66" i="89"/>
  <c r="D14" i="89"/>
  <c r="F70" i="89" l="1"/>
  <c r="D54" i="89"/>
  <c r="D55" i="89" s="1"/>
  <c r="D34" i="89"/>
  <c r="D42" i="89"/>
  <c r="G67" i="89" l="1"/>
  <c r="D67" i="89" s="1"/>
  <c r="D48" i="89" l="1"/>
  <c r="G69" i="89"/>
  <c r="D69" i="89" s="1"/>
  <c r="D50" i="89" l="1"/>
  <c r="D46" i="89"/>
  <c r="G68" i="89" l="1"/>
  <c r="D68" i="89" s="1"/>
  <c r="G51" i="89"/>
  <c r="E70" i="89"/>
  <c r="D65" i="89"/>
  <c r="E15" i="89" l="1"/>
  <c r="G15" i="89"/>
  <c r="E23" i="89"/>
  <c r="G23" i="89"/>
  <c r="E35" i="89"/>
  <c r="E43" i="89"/>
  <c r="G43" i="89"/>
  <c r="E31" i="89"/>
  <c r="D31" i="89" s="1"/>
  <c r="G47" i="89"/>
  <c r="E39" i="89"/>
  <c r="G27" i="89"/>
  <c r="E27" i="89"/>
  <c r="G39" i="89"/>
  <c r="D27" i="89" l="1"/>
  <c r="D23" i="89"/>
  <c r="D43" i="89"/>
  <c r="D15" i="89"/>
  <c r="D58" i="89"/>
  <c r="D39" i="89"/>
  <c r="G59" i="89"/>
  <c r="G66" i="89"/>
  <c r="D66" i="89" s="1"/>
  <c r="E59" i="89"/>
  <c r="G11" i="89"/>
  <c r="D11" i="89" s="1"/>
  <c r="E47" i="89"/>
  <c r="D47" i="89" s="1"/>
  <c r="D35" i="89"/>
  <c r="D59" i="89" l="1"/>
  <c r="E51" i="89"/>
  <c r="D51" i="89" s="1"/>
  <c r="G70" i="89" l="1"/>
  <c r="D70" i="89" s="1"/>
</calcChain>
</file>

<file path=xl/sharedStrings.xml><?xml version="1.0" encoding="utf-8"?>
<sst xmlns="http://schemas.openxmlformats.org/spreadsheetml/2006/main" count="100" uniqueCount="76">
  <si>
    <t xml:space="preserve">Pārskats 1-FK-p </t>
  </si>
  <si>
    <t>t.sk.</t>
  </si>
  <si>
    <t>Maksājuma nosaukums</t>
  </si>
  <si>
    <t>5110 a</t>
  </si>
  <si>
    <t>5110 t</t>
  </si>
  <si>
    <t>1210 a</t>
  </si>
  <si>
    <t>1210 t</t>
  </si>
  <si>
    <t>5200 a</t>
  </si>
  <si>
    <t>5200 t</t>
  </si>
  <si>
    <t>8300 a</t>
  </si>
  <si>
    <t>8300 t</t>
  </si>
  <si>
    <t>38 v</t>
  </si>
  <si>
    <t>38 a</t>
  </si>
  <si>
    <t>38 t</t>
  </si>
  <si>
    <t>2200a</t>
  </si>
  <si>
    <t>2200t</t>
  </si>
  <si>
    <t>1100a</t>
  </si>
  <si>
    <t>1100t</t>
  </si>
  <si>
    <t>Kopā pašvaldību budžetam</t>
  </si>
  <si>
    <t>Kopā valsts budžetam</t>
  </si>
  <si>
    <t>Kopā  (1100+1100a+1100t)</t>
  </si>
  <si>
    <t>4200a</t>
  </si>
  <si>
    <t>Pievienotās vērtības nodoklis (aktuālais parāds)</t>
  </si>
  <si>
    <t>Akcīzes nodoklis (aktuālais parāds)</t>
  </si>
  <si>
    <t>Kopā  (4200+4200a+4200t)</t>
  </si>
  <si>
    <t>Valsts sociālās apdrošināšanas obligātās iemaksas (aktuālais parāds)</t>
  </si>
  <si>
    <t>Uzņēmumu ienākuma nodoklis (aktuālais parāds)</t>
  </si>
  <si>
    <t>Īpašuma nodokļa parādi (aktuālais parāds)</t>
  </si>
  <si>
    <t>Ieņēmumi no dividendēm (ieņēmumi no valsts (pašvaldību) kapitāla izmantošanas) (aktuālais parāds)</t>
  </si>
  <si>
    <t>5420 t</t>
  </si>
  <si>
    <t>5440 t</t>
  </si>
  <si>
    <t>6000 t</t>
  </si>
  <si>
    <t>5420 a</t>
  </si>
  <si>
    <t>5440 a</t>
  </si>
  <si>
    <t>5530 a</t>
  </si>
  <si>
    <t>5530 t</t>
  </si>
  <si>
    <t>6000 a</t>
  </si>
  <si>
    <t>Izložu un azartspēļu nodoklis (aktuālais parāds)</t>
  </si>
  <si>
    <t>Elektroenerģijas nodoklis (aktuālais parāds)</t>
  </si>
  <si>
    <t>Dabas resursu nodoklis (aktuālais parāds)</t>
  </si>
  <si>
    <t>Muitas nodoklis (aktuālais parāds)</t>
  </si>
  <si>
    <t>Ieņēmumi no iedzīvotāju ienākuma nodokļa (aktuālais parāds)</t>
  </si>
  <si>
    <t>Pašvaldību budžetam (aktuālais parāds) (1100+4200)</t>
  </si>
  <si>
    <t>Kopā (1210+1210a+1210t)</t>
  </si>
  <si>
    <t>Kopā (5110+5110a+5110t)</t>
  </si>
  <si>
    <t>Kopā (5200+5200a+5200t)</t>
  </si>
  <si>
    <t>Kopā (5420+5420a+5420t)</t>
  </si>
  <si>
    <t>Kopā (5440+5440a+5440t)</t>
  </si>
  <si>
    <t>Kopā (5530+5530a+5530t)</t>
  </si>
  <si>
    <t>Kopā (6000+6000a+6000t)</t>
  </si>
  <si>
    <t>Kopā (8300+8300a+8300t)</t>
  </si>
  <si>
    <t>Pamatparāds</t>
  </si>
  <si>
    <t>Nokavējuma nauda</t>
  </si>
  <si>
    <t>Parādu summa kopā valsts pamatbudžetam     (38+38t+38a)</t>
  </si>
  <si>
    <t xml:space="preserve">Klasifi-kācijas kods </t>
  </si>
  <si>
    <t>7200 a</t>
  </si>
  <si>
    <t>7200 t</t>
  </si>
  <si>
    <t>Mikrouzņēmuma nodoklis (aktuālais parāds)</t>
  </si>
  <si>
    <t>Kopā (7200+7200a+7200t)</t>
  </si>
  <si>
    <t>bez tam apturētie (pēc 29.panta)</t>
  </si>
  <si>
    <t>bez tam termiņa pagarinājumi (kopā)   
(1210t+1220t+5110t+5120t+5200t+5420t+5440t+5530t+6000t+7200t+8300t)</t>
  </si>
  <si>
    <t>bez tam  apturētie (pēc 29.panta) (1100a+4200a)</t>
  </si>
  <si>
    <t>bez tam  termiņa pagarinājumi (kopā) (1100t+4200t)</t>
  </si>
  <si>
    <t>Valsts budžetam (aktuālais parāds)</t>
  </si>
  <si>
    <t>bez tam  apturētie (pēc 29.panta)</t>
  </si>
  <si>
    <t>bez tam apturētie (pēc 29.panta)
(1210a+1220a+5110a+5120a+5200a+5420a+5440a+5530a+6000a+7200a+8300a)</t>
  </si>
  <si>
    <r>
      <t xml:space="preserve">Parādu summa kopā (tūkst. </t>
    </r>
    <r>
      <rPr>
        <b/>
        <i/>
        <sz val="12"/>
        <rFont val="Times New Roman"/>
        <family val="1"/>
        <charset val="186"/>
      </rPr>
      <t>euro</t>
    </r>
    <r>
      <rPr>
        <b/>
        <sz val="12"/>
        <rFont val="Times New Roman"/>
        <family val="1"/>
        <charset val="186"/>
      </rPr>
      <t>)</t>
    </r>
  </si>
  <si>
    <t>Soda nauda</t>
  </si>
  <si>
    <t xml:space="preserve">bez tam  termiņa pagarinājumi </t>
  </si>
  <si>
    <t>Kopā sociālās apdrošināšanas iemaksas  (220+220a+2200t)</t>
  </si>
  <si>
    <t>bez tam  termiņa pagarinājumi</t>
  </si>
  <si>
    <t>Pievienotās vērtības nodoklis par jaunu transportlīdzekļu iegādēm (aktuālais parāds)</t>
  </si>
  <si>
    <t>5140 a</t>
  </si>
  <si>
    <t>5140 t</t>
  </si>
  <si>
    <t>Parādu summa valsts pamatbudżetam (aktuālais parāds)
(1210+1220+5110+5140+5120+5200+5420+5440+5530+6000+7200+8300)</t>
  </si>
  <si>
    <t>Kopsavilkums par budžeta maksājumu parādiem uz 2026.gada 1.martu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</si>
</sst>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;[Red]\-#,##0.00;0.00"/>
    <numFmt numFmtId="166" formatCode="#,##0.00_ ;[Red]\-#,##0.00\ "/>
  </numFmts>
  <fonts count="15">
    <font>
      <sz val="10"/>
      <name val="MS Sans Serif"/>
      <charset val="186"/>
    </font>
    <font>
      <sz val="12"/>
      <name val="BaltOptima"/>
      <charset val="186"/>
    </font>
    <font>
      <b/>
      <sz val="14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3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3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0" tint="-0.499984740745262"/>
      <name val="Times New Roman"/>
      <family val="1"/>
      <charset val="186"/>
    </font>
    <font>
      <sz val="10"/>
      <color theme="0" tint="-0.499984740745262"/>
      <name val="Times New Roman"/>
      <family val="1"/>
      <charset val="186"/>
    </font>
    <font>
      <sz val="9"/>
      <color rgb="FF00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9">
    <xf numFmtId="0" fontId="0" fillId="0" borderId="0" xfId="0"/>
    <xf numFmtId="164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7" fillId="0" borderId="5" xfId="0" applyNumberFormat="1" applyFont="1" applyFill="1" applyBorder="1" applyAlignment="1">
      <alignment horizontal="right"/>
    </xf>
    <xf numFmtId="4" fontId="7" fillId="0" borderId="6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7" fillId="0" borderId="7" xfId="0" applyNumberFormat="1" applyFont="1" applyFill="1" applyBorder="1" applyAlignment="1">
      <alignment horizontal="right"/>
    </xf>
    <xf numFmtId="0" fontId="5" fillId="0" borderId="0" xfId="0" applyFont="1" applyFill="1"/>
    <xf numFmtId="4" fontId="7" fillId="0" borderId="2" xfId="0" applyNumberFormat="1" applyFont="1" applyFill="1" applyBorder="1" applyAlignment="1">
      <alignment horizontal="right"/>
    </xf>
    <xf numFmtId="4" fontId="5" fillId="0" borderId="0" xfId="0" applyNumberFormat="1" applyFont="1" applyFill="1"/>
    <xf numFmtId="4" fontId="7" fillId="0" borderId="8" xfId="0" applyNumberFormat="1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4" fontId="7" fillId="0" borderId="4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6" fillId="0" borderId="7" xfId="0" applyNumberFormat="1" applyFont="1" applyFill="1" applyBorder="1" applyAlignment="1">
      <alignment horizontal="right"/>
    </xf>
    <xf numFmtId="4" fontId="6" fillId="0" borderId="6" xfId="0" applyNumberFormat="1" applyFont="1" applyFill="1" applyBorder="1" applyAlignment="1">
      <alignment horizontal="right"/>
    </xf>
    <xf numFmtId="4" fontId="8" fillId="0" borderId="5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4" fontId="6" fillId="0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right"/>
    </xf>
    <xf numFmtId="0" fontId="10" fillId="0" borderId="0" xfId="0" applyFont="1" applyFill="1"/>
    <xf numFmtId="1" fontId="7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33" xfId="1" applyNumberFormat="1" applyFont="1" applyFill="1" applyBorder="1" applyAlignment="1">
      <alignment horizontal="center" vertical="center" wrapText="1"/>
    </xf>
    <xf numFmtId="164" fontId="7" fillId="0" borderId="33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38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33" xfId="1" applyNumberFormat="1" applyFont="1" applyFill="1" applyBorder="1" applyAlignment="1">
      <alignment horizontal="center" vertical="center" wrapText="1"/>
    </xf>
    <xf numFmtId="1" fontId="7" fillId="0" borderId="40" xfId="1" applyNumberFormat="1" applyFont="1" applyFill="1" applyBorder="1" applyAlignment="1">
      <alignment horizontal="center" vertical="center" wrapText="1"/>
    </xf>
    <xf numFmtId="164" fontId="7" fillId="0" borderId="4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40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33" xfId="1" applyNumberFormat="1" applyFont="1" applyFill="1" applyBorder="1" applyAlignment="1">
      <alignment horizontal="center" vertical="center" wrapText="1"/>
    </xf>
    <xf numFmtId="4" fontId="8" fillId="0" borderId="36" xfId="0" applyNumberFormat="1" applyFont="1" applyFill="1" applyBorder="1" applyAlignment="1">
      <alignment horizontal="right"/>
    </xf>
    <xf numFmtId="4" fontId="6" fillId="0" borderId="11" xfId="0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>
      <alignment horizontal="right"/>
    </xf>
    <xf numFmtId="4" fontId="7" fillId="0" borderId="43" xfId="0" applyNumberFormat="1" applyFont="1" applyFill="1" applyBorder="1" applyAlignment="1">
      <alignment horizontal="right"/>
    </xf>
    <xf numFmtId="4" fontId="7" fillId="0" borderId="44" xfId="0" applyNumberFormat="1" applyFont="1" applyFill="1" applyBorder="1" applyAlignment="1">
      <alignment horizontal="right"/>
    </xf>
    <xf numFmtId="1" fontId="7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40" xfId="1" applyNumberFormat="1" applyFont="1" applyFill="1" applyBorder="1" applyAlignment="1">
      <alignment horizontal="center" vertical="center" wrapText="1"/>
    </xf>
    <xf numFmtId="1" fontId="6" fillId="0" borderId="41" xfId="1" applyNumberFormat="1" applyFont="1" applyFill="1" applyBorder="1" applyAlignment="1">
      <alignment horizontal="center" vertical="center" wrapText="1"/>
    </xf>
    <xf numFmtId="4" fontId="8" fillId="0" borderId="33" xfId="0" applyNumberFormat="1" applyFont="1" applyFill="1" applyBorder="1" applyAlignment="1">
      <alignment horizontal="right"/>
    </xf>
    <xf numFmtId="4" fontId="8" fillId="0" borderId="45" xfId="0" applyNumberFormat="1" applyFont="1" applyFill="1" applyBorder="1" applyAlignment="1">
      <alignment horizontal="right"/>
    </xf>
    <xf numFmtId="4" fontId="8" fillId="0" borderId="40" xfId="0" applyNumberFormat="1" applyFont="1" applyFill="1" applyBorder="1" applyAlignment="1">
      <alignment horizontal="right"/>
    </xf>
    <xf numFmtId="1" fontId="7" fillId="0" borderId="38" xfId="1" applyNumberFormat="1" applyFont="1" applyFill="1" applyBorder="1" applyAlignment="1">
      <alignment horizontal="center" vertical="center" wrapText="1"/>
    </xf>
    <xf numFmtId="4" fontId="6" fillId="0" borderId="39" xfId="0" applyNumberFormat="1" applyFont="1" applyFill="1" applyBorder="1" applyAlignment="1">
      <alignment horizontal="center" vertical="center" wrapText="1"/>
    </xf>
    <xf numFmtId="4" fontId="6" fillId="0" borderId="34" xfId="0" applyNumberFormat="1" applyFont="1" applyFill="1" applyBorder="1" applyAlignment="1">
      <alignment horizontal="center" vertical="center" wrapText="1"/>
    </xf>
    <xf numFmtId="0" fontId="13" fillId="0" borderId="0" xfId="0" applyFont="1" applyFill="1"/>
    <xf numFmtId="4" fontId="6" fillId="0" borderId="8" xfId="0" applyNumberFormat="1" applyFont="1" applyFill="1" applyBorder="1" applyAlignment="1">
      <alignment horizontal="right"/>
    </xf>
    <xf numFmtId="4" fontId="6" fillId="0" borderId="9" xfId="0" applyNumberFormat="1" applyFont="1" applyFill="1" applyBorder="1" applyAlignment="1">
      <alignment horizontal="right"/>
    </xf>
    <xf numFmtId="4" fontId="6" fillId="0" borderId="49" xfId="0" applyNumberFormat="1" applyFont="1" applyFill="1" applyBorder="1" applyAlignment="1">
      <alignment horizontal="right"/>
    </xf>
    <xf numFmtId="1" fontId="8" fillId="0" borderId="4" xfId="1" applyNumberFormat="1" applyFont="1" applyFill="1" applyBorder="1" applyAlignment="1">
      <alignment horizontal="center" vertical="center" wrapText="1"/>
    </xf>
    <xf numFmtId="4" fontId="6" fillId="0" borderId="46" xfId="0" applyNumberFormat="1" applyFont="1" applyFill="1" applyBorder="1" applyAlignment="1">
      <alignment horizontal="right"/>
    </xf>
    <xf numFmtId="165" fontId="14" fillId="0" borderId="0" xfId="0" applyNumberFormat="1" applyFont="1" applyFill="1" applyAlignment="1">
      <alignment vertical="center"/>
    </xf>
    <xf numFmtId="1" fontId="7" fillId="0" borderId="41" xfId="1" applyNumberFormat="1" applyFont="1" applyFill="1" applyBorder="1" applyAlignment="1">
      <alignment horizontal="center" vertical="center" wrapText="1"/>
    </xf>
    <xf numFmtId="1" fontId="12" fillId="0" borderId="40" xfId="1" applyNumberFormat="1" applyFont="1" applyFill="1" applyBorder="1" applyAlignment="1">
      <alignment horizontal="center" vertical="center" wrapText="1"/>
    </xf>
    <xf numFmtId="4" fontId="12" fillId="0" borderId="5" xfId="0" applyNumberFormat="1" applyFont="1" applyFill="1" applyBorder="1" applyAlignment="1">
      <alignment horizontal="right"/>
    </xf>
    <xf numFmtId="4" fontId="12" fillId="0" borderId="6" xfId="0" applyNumberFormat="1" applyFont="1" applyFill="1" applyBorder="1" applyAlignment="1">
      <alignment horizontal="right"/>
    </xf>
    <xf numFmtId="1" fontId="12" fillId="0" borderId="41" xfId="1" applyNumberFormat="1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right"/>
    </xf>
    <xf numFmtId="4" fontId="12" fillId="0" borderId="9" xfId="0" applyNumberFormat="1" applyFont="1" applyFill="1" applyBorder="1" applyAlignment="1">
      <alignment horizontal="right"/>
    </xf>
    <xf numFmtId="4" fontId="12" fillId="0" borderId="8" xfId="0" applyNumberFormat="1" applyFont="1" applyFill="1" applyBorder="1" applyAlignment="1">
      <alignment horizontal="right"/>
    </xf>
    <xf numFmtId="4" fontId="12" fillId="0" borderId="10" xfId="0" applyNumberFormat="1" applyFont="1" applyFill="1" applyBorder="1" applyAlignment="1">
      <alignment horizontal="right"/>
    </xf>
    <xf numFmtId="4" fontId="12" fillId="0" borderId="4" xfId="0" applyNumberFormat="1" applyFont="1" applyFill="1" applyBorder="1" applyAlignment="1">
      <alignment horizontal="right"/>
    </xf>
    <xf numFmtId="165" fontId="5" fillId="0" borderId="0" xfId="0" applyNumberFormat="1" applyFont="1" applyFill="1"/>
    <xf numFmtId="166" fontId="5" fillId="0" borderId="0" xfId="0" applyNumberFormat="1" applyFont="1" applyFill="1"/>
    <xf numFmtId="1" fontId="6" fillId="0" borderId="32" xfId="1" applyNumberFormat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horizontal="right"/>
    </xf>
    <xf numFmtId="4" fontId="11" fillId="0" borderId="5" xfId="0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right"/>
    </xf>
    <xf numFmtId="4" fontId="11" fillId="0" borderId="7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8" fillId="0" borderId="4" xfId="0" applyNumberFormat="1" applyFont="1" applyFill="1" applyBorder="1" applyAlignment="1">
      <alignment horizontal="right"/>
    </xf>
    <xf numFmtId="4" fontId="8" fillId="0" borderId="31" xfId="0" applyNumberFormat="1" applyFont="1" applyFill="1" applyBorder="1" applyAlignment="1">
      <alignment horizontal="right"/>
    </xf>
    <xf numFmtId="4" fontId="7" fillId="0" borderId="11" xfId="0" applyNumberFormat="1" applyFont="1" applyFill="1" applyBorder="1" applyAlignment="1">
      <alignment horizontal="right"/>
    </xf>
    <xf numFmtId="4" fontId="7" fillId="0" borderId="47" xfId="0" applyNumberFormat="1" applyFont="1" applyFill="1" applyBorder="1" applyAlignment="1">
      <alignment horizontal="right"/>
    </xf>
    <xf numFmtId="4" fontId="7" fillId="0" borderId="48" xfId="0" applyNumberFormat="1" applyFont="1" applyFill="1" applyBorder="1" applyAlignment="1">
      <alignment horizontal="right"/>
    </xf>
    <xf numFmtId="4" fontId="7" fillId="0" borderId="36" xfId="0" applyNumberFormat="1" applyFont="1" applyFill="1" applyBorder="1" applyAlignment="1">
      <alignment horizontal="right"/>
    </xf>
    <xf numFmtId="4" fontId="7" fillId="0" borderId="34" xfId="0" applyNumberFormat="1" applyFont="1" applyFill="1" applyBorder="1" applyAlignment="1">
      <alignment horizontal="right"/>
    </xf>
    <xf numFmtId="4" fontId="12" fillId="0" borderId="34" xfId="0" applyNumberFormat="1" applyFont="1" applyFill="1" applyBorder="1" applyAlignment="1">
      <alignment horizontal="right"/>
    </xf>
    <xf numFmtId="4" fontId="11" fillId="0" borderId="2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>
      <alignment horizontal="right"/>
    </xf>
    <xf numFmtId="4" fontId="3" fillId="0" borderId="0" xfId="1" applyNumberFormat="1" applyFont="1" applyFill="1" applyAlignment="1">
      <alignment horizontal="right" vertical="center" wrapText="1"/>
    </xf>
    <xf numFmtId="164" fontId="2" fillId="0" borderId="0" xfId="1" applyNumberFormat="1" applyFont="1" applyFill="1" applyAlignment="1">
      <alignment horizontal="center" vertical="center"/>
    </xf>
    <xf numFmtId="164" fontId="6" fillId="0" borderId="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4" xfId="1" applyNumberFormat="1" applyFont="1" applyFill="1" applyBorder="1" applyAlignment="1">
      <alignment horizontal="center" vertical="center" wrapText="1"/>
    </xf>
    <xf numFmtId="164" fontId="6" fillId="0" borderId="26" xfId="1" applyNumberFormat="1" applyFont="1" applyFill="1" applyBorder="1" applyAlignment="1">
      <alignment horizontal="center" vertical="center" wrapText="1"/>
    </xf>
    <xf numFmtId="164" fontId="6" fillId="0" borderId="15" xfId="1" applyNumberFormat="1" applyFont="1" applyFill="1" applyBorder="1" applyAlignment="1">
      <alignment horizontal="center" vertical="center" wrapText="1"/>
    </xf>
    <xf numFmtId="164" fontId="6" fillId="0" borderId="17" xfId="1" applyNumberFormat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>
      <alignment horizontal="center" vertical="center" wrapText="1"/>
    </xf>
    <xf numFmtId="4" fontId="6" fillId="0" borderId="3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29" xfId="0" applyNumberFormat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64" fontId="7" fillId="0" borderId="18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19" xfId="1" applyNumberFormat="1" applyFont="1" applyFill="1" applyBorder="1" applyAlignment="1" applyProtection="1">
      <alignment horizontal="center" vertical="center" wrapText="1"/>
      <protection locked="0"/>
    </xf>
    <xf numFmtId="164" fontId="7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2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164" fontId="4" fillId="0" borderId="0" xfId="1" applyNumberFormat="1" applyFont="1" applyFill="1" applyAlignment="1" applyProtection="1">
      <alignment vertical="center"/>
      <protection locked="0"/>
    </xf>
    <xf numFmtId="164" fontId="7" fillId="0" borderId="25" xfId="1" applyNumberFormat="1" applyFont="1" applyFill="1" applyBorder="1" applyAlignment="1">
      <alignment horizontal="center" vertical="center" wrapText="1"/>
    </xf>
    <xf numFmtId="164" fontId="7" fillId="0" borderId="26" xfId="1" applyNumberFormat="1" applyFont="1" applyFill="1" applyBorder="1" applyAlignment="1">
      <alignment horizontal="center" vertical="center" wrapText="1"/>
    </xf>
    <xf numFmtId="1" fontId="6" fillId="0" borderId="31" xfId="1" applyNumberFormat="1" applyFont="1" applyFill="1" applyBorder="1" applyAlignment="1">
      <alignment horizontal="center" vertical="center" wrapText="1"/>
    </xf>
    <xf numFmtId="1" fontId="6" fillId="0" borderId="10" xfId="1" applyNumberFormat="1" applyFont="1" applyFill="1" applyBorder="1" applyAlignment="1">
      <alignment horizontal="center" vertical="center" wrapText="1"/>
    </xf>
    <xf numFmtId="164" fontId="8" fillId="0" borderId="30" xfId="1" applyNumberFormat="1" applyFont="1" applyFill="1" applyBorder="1" applyAlignment="1" applyProtection="1">
      <alignment horizontal="center" vertical="center" wrapText="1"/>
      <protection locked="0"/>
    </xf>
    <xf numFmtId="164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1" fontId="8" fillId="0" borderId="22" xfId="1" applyNumberFormat="1" applyFont="1" applyFill="1" applyBorder="1" applyAlignment="1">
      <alignment horizontal="center" vertical="center" wrapText="1"/>
    </xf>
    <xf numFmtId="1" fontId="8" fillId="0" borderId="23" xfId="1" applyNumberFormat="1" applyFont="1" applyFill="1" applyBorder="1" applyAlignment="1">
      <alignment horizontal="center" vertical="center" wrapText="1"/>
    </xf>
    <xf numFmtId="1" fontId="8" fillId="0" borderId="13" xfId="1" applyNumberFormat="1" applyFont="1" applyFill="1" applyBorder="1" applyAlignment="1">
      <alignment horizontal="center" vertical="center" wrapText="1"/>
    </xf>
    <xf numFmtId="1" fontId="8" fillId="0" borderId="14" xfId="1" applyNumberFormat="1" applyFont="1" applyFill="1" applyBorder="1" applyAlignment="1">
      <alignment horizontal="center" vertical="center" wrapText="1"/>
    </xf>
    <xf numFmtId="164" fontId="8" fillId="0" borderId="37" xfId="1" applyNumberFormat="1" applyFont="1" applyFill="1" applyBorder="1" applyAlignment="1">
      <alignment horizontal="center" vertical="center" wrapText="1"/>
    </xf>
    <xf numFmtId="164" fontId="8" fillId="0" borderId="35" xfId="1" applyNumberFormat="1" applyFont="1" applyFill="1" applyBorder="1" applyAlignment="1">
      <alignment horizontal="center" vertical="center" wrapText="1"/>
    </xf>
    <xf numFmtId="164" fontId="8" fillId="0" borderId="42" xfId="1" applyNumberFormat="1" applyFont="1" applyFill="1" applyBorder="1" applyAlignment="1">
      <alignment horizontal="center" vertical="center" wrapText="1"/>
    </xf>
    <xf numFmtId="1" fontId="8" fillId="0" borderId="18" xfId="1" applyNumberFormat="1" applyFont="1" applyFill="1" applyBorder="1" applyAlignment="1">
      <alignment horizontal="center" vertical="center" wrapText="1"/>
    </xf>
    <xf numFmtId="1" fontId="8" fillId="0" borderId="19" xfId="1" applyNumberFormat="1" applyFont="1" applyFill="1" applyBorder="1" applyAlignment="1">
      <alignment horizontal="center" vertical="center" wrapText="1"/>
    </xf>
    <xf numFmtId="1" fontId="8" fillId="0" borderId="20" xfId="1" applyNumberFormat="1" applyFont="1" applyFill="1" applyBorder="1" applyAlignment="1">
      <alignment horizontal="center" vertical="center" wrapText="1"/>
    </xf>
    <xf numFmtId="1" fontId="6" fillId="0" borderId="12" xfId="1" applyNumberFormat="1" applyFont="1" applyFill="1" applyBorder="1" applyAlignment="1">
      <alignment horizontal="center" vertical="center" wrapText="1"/>
    </xf>
    <xf numFmtId="1" fontId="6" fillId="0" borderId="14" xfId="1" applyNumberFormat="1" applyFont="1" applyFill="1" applyBorder="1" applyAlignment="1">
      <alignment horizontal="center" vertical="center" wrapText="1"/>
    </xf>
    <xf numFmtId="1" fontId="6" fillId="0" borderId="21" xfId="1" applyNumberFormat="1" applyFont="1" applyFill="1" applyBorder="1" applyAlignment="1">
      <alignment horizontal="center" vertical="center" wrapText="1"/>
    </xf>
    <xf numFmtId="1" fontId="6" fillId="0" borderId="23" xfId="1" applyNumberFormat="1" applyFont="1" applyFill="1" applyBorder="1" applyAlignment="1">
      <alignment horizontal="center" vertical="center" wrapText="1"/>
    </xf>
    <xf numFmtId="1" fontId="7" fillId="0" borderId="18" xfId="1" applyNumberFormat="1" applyFont="1" applyFill="1" applyBorder="1" applyAlignment="1">
      <alignment horizontal="center" vertical="center" wrapText="1"/>
    </xf>
    <xf numFmtId="1" fontId="7" fillId="0" borderId="19" xfId="1" applyNumberFormat="1" applyFont="1" applyFill="1" applyBorder="1" applyAlignment="1">
      <alignment horizontal="center" vertical="center" wrapText="1"/>
    </xf>
    <xf numFmtId="1" fontId="7" fillId="0" borderId="20" xfId="1" applyNumberFormat="1" applyFont="1" applyFill="1" applyBorder="1" applyAlignment="1">
      <alignment horizontal="center" vertical="center" wrapText="1"/>
    </xf>
    <xf numFmtId="1" fontId="12" fillId="0" borderId="31" xfId="1" applyNumberFormat="1" applyFont="1" applyFill="1" applyBorder="1" applyAlignment="1">
      <alignment horizontal="center" vertical="center" wrapText="1"/>
    </xf>
    <xf numFmtId="1" fontId="12" fillId="0" borderId="10" xfId="1" applyNumberFormat="1" applyFont="1" applyFill="1" applyBorder="1" applyAlignment="1">
      <alignment horizontal="center" vertical="center" wrapText="1"/>
    </xf>
    <xf numFmtId="1" fontId="12" fillId="0" borderId="46" xfId="1" applyNumberFormat="1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48" xfId="0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</cellXfs>
  <cellStyles count="2">
    <cellStyle name="Normal" xfId="0" builtinId="0"/>
    <cellStyle name="Normal_1FKP96-K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539750</xdr:colOff>
      <xdr:row>0</xdr:row>
      <xdr:rowOff>104523</xdr:rowOff>
    </xdr:from>
    <xdr:to>
      <xdr:col>4</xdr:col>
      <xdr:colOff>522005</xdr:colOff>
      <xdr:row>2</xdr:row>
      <xdr:rowOff>1153583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83416A-9F64-4F68-93F9-D7E1682BD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0917" y="104523"/>
          <a:ext cx="2405838" cy="1398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74"/>
  <sheetViews>
    <sheetView tabSelected="1" zoomScale="90" zoomScaleNormal="90" zoomScalePageLayoutView="80" workbookViewId="0">
      <selection activeCell="N9" sqref="N9"/>
    </sheetView>
  </sheetViews>
  <sheetFormatPr defaultColWidth="9.140625" defaultRowHeight="12.75"/>
  <cols>
    <col min="1" max="1" width="9.7109375" style="7" customWidth="1"/>
    <col min="2" max="2" width="28.7109375" style="7" customWidth="1"/>
    <col min="3" max="3" width="16" style="7" customWidth="1"/>
    <col min="4" max="4" width="20.28515625" style="9" customWidth="1"/>
    <col min="5" max="5" width="15.7109375" style="9" customWidth="1"/>
    <col min="6" max="6" width="15.140625" style="9" customWidth="1"/>
    <col min="7" max="7" width="16.140625" style="9" customWidth="1"/>
    <col min="8" max="8" width="12.140625" style="7" customWidth="1"/>
    <col min="9" max="9" width="11.42578125" style="7" customWidth="1"/>
    <col min="10" max="10" width="12.140625" style="7" customWidth="1"/>
    <col min="11" max="11" width="9.140625" style="7"/>
    <col min="12" max="12" width="9.140625" style="7" customWidth="1"/>
    <col min="13" max="16384" width="9.140625" style="7"/>
  </cols>
  <sheetData>
    <row r="2" spans="1:12" ht="15">
      <c r="A2" s="117"/>
      <c r="B2" s="117"/>
      <c r="C2" s="117"/>
    </row>
    <row r="3" spans="1:12" ht="105" customHeight="1">
      <c r="A3" s="118"/>
      <c r="B3" s="118"/>
      <c r="C3" s="118"/>
      <c r="E3" s="85"/>
      <c r="F3" s="85"/>
      <c r="G3" s="85"/>
    </row>
    <row r="4" spans="1:12" ht="18.75">
      <c r="A4" s="86" t="s">
        <v>75</v>
      </c>
      <c r="B4" s="86"/>
      <c r="C4" s="86"/>
      <c r="D4" s="86"/>
      <c r="E4" s="86"/>
      <c r="F4" s="86"/>
      <c r="G4" s="86"/>
    </row>
    <row r="5" spans="1:12" ht="15" thickBot="1">
      <c r="G5" s="158" t="s">
        <v>0</v>
      </c>
    </row>
    <row r="6" spans="1:12" ht="29.25" customHeight="1" thickBot="1">
      <c r="A6" s="87" t="s">
        <v>54</v>
      </c>
      <c r="B6" s="89" t="s">
        <v>2</v>
      </c>
      <c r="C6" s="90"/>
      <c r="D6" s="93" t="s">
        <v>66</v>
      </c>
      <c r="E6" s="95" t="s">
        <v>1</v>
      </c>
      <c r="F6" s="96"/>
      <c r="G6" s="97"/>
    </row>
    <row r="7" spans="1:12" ht="37.5" customHeight="1" thickBot="1">
      <c r="A7" s="88"/>
      <c r="B7" s="91"/>
      <c r="C7" s="92"/>
      <c r="D7" s="94"/>
      <c r="E7" s="46" t="s">
        <v>51</v>
      </c>
      <c r="F7" s="47" t="s">
        <v>67</v>
      </c>
      <c r="G7" s="47" t="s">
        <v>52</v>
      </c>
    </row>
    <row r="8" spans="1:12" ht="15.75" customHeight="1">
      <c r="A8" s="23">
        <v>1210</v>
      </c>
      <c r="B8" s="119" t="s">
        <v>26</v>
      </c>
      <c r="C8" s="120"/>
      <c r="D8" s="8">
        <f t="shared" ref="D8:D37" si="0">E8+F8+G8</f>
        <v>26018.43</v>
      </c>
      <c r="E8" s="36">
        <v>19159.330000000002</v>
      </c>
      <c r="F8" s="8">
        <v>840.45</v>
      </c>
      <c r="G8" s="8">
        <v>6018.65</v>
      </c>
      <c r="I8" s="66"/>
      <c r="J8" s="66"/>
      <c r="K8" s="66"/>
      <c r="L8" s="65"/>
    </row>
    <row r="9" spans="1:12" ht="15.75" customHeight="1">
      <c r="A9" s="24" t="s">
        <v>5</v>
      </c>
      <c r="B9" s="98" t="s">
        <v>59</v>
      </c>
      <c r="C9" s="99"/>
      <c r="D9" s="5">
        <f t="shared" si="0"/>
        <v>21406.67</v>
      </c>
      <c r="E9" s="6">
        <v>15478.57</v>
      </c>
      <c r="F9" s="5">
        <v>889.98</v>
      </c>
      <c r="G9" s="5">
        <v>5038.12</v>
      </c>
      <c r="I9" s="66"/>
      <c r="J9" s="66"/>
      <c r="K9" s="66"/>
      <c r="L9" s="65"/>
    </row>
    <row r="10" spans="1:12" ht="15.75" customHeight="1" thickBot="1">
      <c r="A10" s="26" t="s">
        <v>6</v>
      </c>
      <c r="B10" s="107" t="s">
        <v>68</v>
      </c>
      <c r="C10" s="108"/>
      <c r="D10" s="35">
        <f t="shared" si="0"/>
        <v>3384.22</v>
      </c>
      <c r="E10" s="37">
        <v>2969.22</v>
      </c>
      <c r="F10" s="35">
        <v>21.38</v>
      </c>
      <c r="G10" s="35">
        <v>393.62</v>
      </c>
      <c r="I10" s="66"/>
      <c r="J10" s="66"/>
      <c r="K10" s="66"/>
      <c r="L10" s="65"/>
    </row>
    <row r="11" spans="1:12" ht="16.5" customHeight="1" thickBot="1">
      <c r="A11" s="102" t="s">
        <v>43</v>
      </c>
      <c r="B11" s="103"/>
      <c r="C11" s="104"/>
      <c r="D11" s="80">
        <f t="shared" si="0"/>
        <v>50809.32</v>
      </c>
      <c r="E11" s="13">
        <f>SUM(E8:E10)</f>
        <v>37607.120000000003</v>
      </c>
      <c r="F11" s="12">
        <f>SUM(F8:F10)</f>
        <v>1751.8100000000002</v>
      </c>
      <c r="G11" s="12">
        <f>SUM(G8:G10)</f>
        <v>11450.390000000001</v>
      </c>
    </row>
    <row r="12" spans="1:12" ht="15.75" customHeight="1">
      <c r="A12" s="28">
        <v>5110</v>
      </c>
      <c r="B12" s="105" t="s">
        <v>22</v>
      </c>
      <c r="C12" s="106"/>
      <c r="D12" s="3">
        <f t="shared" si="0"/>
        <v>113834.46</v>
      </c>
      <c r="E12" s="4">
        <v>89847.77</v>
      </c>
      <c r="F12" s="3">
        <v>3662.94</v>
      </c>
      <c r="G12" s="3">
        <v>20323.75</v>
      </c>
      <c r="I12" s="54"/>
    </row>
    <row r="13" spans="1:12" ht="15.75" customHeight="1">
      <c r="A13" s="27" t="s">
        <v>3</v>
      </c>
      <c r="B13" s="98" t="s">
        <v>59</v>
      </c>
      <c r="C13" s="99"/>
      <c r="D13" s="5">
        <f t="shared" si="0"/>
        <v>82996.44</v>
      </c>
      <c r="E13" s="6">
        <v>63626.89</v>
      </c>
      <c r="F13" s="5">
        <v>5225.33</v>
      </c>
      <c r="G13" s="5">
        <v>14144.220000000001</v>
      </c>
    </row>
    <row r="14" spans="1:12" ht="15.75" customHeight="1" thickBot="1">
      <c r="A14" s="45" t="s">
        <v>4</v>
      </c>
      <c r="B14" s="107" t="s">
        <v>68</v>
      </c>
      <c r="C14" s="108"/>
      <c r="D14" s="35">
        <f t="shared" si="0"/>
        <v>27130.240000000002</v>
      </c>
      <c r="E14" s="37">
        <v>26902.58</v>
      </c>
      <c r="F14" s="35">
        <v>27.45</v>
      </c>
      <c r="G14" s="35">
        <v>200.21</v>
      </c>
    </row>
    <row r="15" spans="1:12" ht="16.5" customHeight="1" thickBot="1">
      <c r="A15" s="102" t="s">
        <v>44</v>
      </c>
      <c r="B15" s="103"/>
      <c r="C15" s="104"/>
      <c r="D15" s="12">
        <f t="shared" si="0"/>
        <v>223961.13999999998</v>
      </c>
      <c r="E15" s="13">
        <f>SUM(E12:E14)</f>
        <v>180377.24</v>
      </c>
      <c r="F15" s="12">
        <f>SUM(F12:F14)</f>
        <v>8915.7200000000012</v>
      </c>
      <c r="G15" s="12">
        <f>SUM(G12:G14)</f>
        <v>34668.18</v>
      </c>
    </row>
    <row r="16" spans="1:12" ht="15.75" customHeight="1">
      <c r="A16" s="28">
        <v>5140</v>
      </c>
      <c r="B16" s="105" t="s">
        <v>71</v>
      </c>
      <c r="C16" s="106"/>
      <c r="D16" s="3">
        <f>E16+F16+G16</f>
        <v>144.03</v>
      </c>
      <c r="E16" s="8">
        <v>61.74</v>
      </c>
      <c r="F16" s="8">
        <v>14.69</v>
      </c>
      <c r="G16" s="79">
        <v>67.599999999999994</v>
      </c>
      <c r="H16" s="9"/>
    </row>
    <row r="17" spans="1:8" ht="15.75" customHeight="1">
      <c r="A17" s="27" t="s">
        <v>72</v>
      </c>
      <c r="B17" s="98" t="s">
        <v>59</v>
      </c>
      <c r="C17" s="99"/>
      <c r="D17" s="3">
        <f t="shared" ref="D17:D18" si="1">E17+F17+G17</f>
        <v>33.08</v>
      </c>
      <c r="E17" s="5">
        <v>25.67</v>
      </c>
      <c r="F17" s="5">
        <v>0</v>
      </c>
      <c r="G17" s="77">
        <v>7.41</v>
      </c>
      <c r="H17" s="9"/>
    </row>
    <row r="18" spans="1:8" ht="15.75" customHeight="1" thickBot="1">
      <c r="A18" s="45" t="s">
        <v>73</v>
      </c>
      <c r="B18" s="107" t="s">
        <v>68</v>
      </c>
      <c r="C18" s="108"/>
      <c r="D18" s="3">
        <f t="shared" si="1"/>
        <v>0</v>
      </c>
      <c r="E18" s="35">
        <v>0</v>
      </c>
      <c r="F18" s="35">
        <v>0</v>
      </c>
      <c r="G18" s="78">
        <v>0</v>
      </c>
      <c r="H18" s="9"/>
    </row>
    <row r="19" spans="1:8" ht="16.5" customHeight="1" thickBot="1">
      <c r="A19" s="102" t="s">
        <v>44</v>
      </c>
      <c r="B19" s="103"/>
      <c r="C19" s="104"/>
      <c r="D19" s="12">
        <f t="shared" ref="D19" si="2">E19+F19+G19</f>
        <v>177.10999999999999</v>
      </c>
      <c r="E19" s="13">
        <f>SUM(E16:E18)</f>
        <v>87.41</v>
      </c>
      <c r="F19" s="12">
        <f>SUM(F16:F18)</f>
        <v>14.69</v>
      </c>
      <c r="G19" s="12">
        <f>SUM(G16:G18)</f>
        <v>75.009999999999991</v>
      </c>
      <c r="H19" s="9"/>
    </row>
    <row r="20" spans="1:8" ht="15.75" customHeight="1">
      <c r="A20" s="28">
        <v>5200</v>
      </c>
      <c r="B20" s="105" t="s">
        <v>23</v>
      </c>
      <c r="C20" s="106"/>
      <c r="D20" s="3">
        <f t="shared" si="0"/>
        <v>3405.37</v>
      </c>
      <c r="E20" s="4">
        <v>2458.5</v>
      </c>
      <c r="F20" s="3">
        <v>120.39</v>
      </c>
      <c r="G20" s="3">
        <v>826.48</v>
      </c>
    </row>
    <row r="21" spans="1:8" ht="15.75" customHeight="1">
      <c r="A21" s="27" t="s">
        <v>7</v>
      </c>
      <c r="B21" s="98" t="s">
        <v>59</v>
      </c>
      <c r="C21" s="99"/>
      <c r="D21" s="5">
        <f t="shared" si="0"/>
        <v>54136.2</v>
      </c>
      <c r="E21" s="6">
        <v>48662.619999999995</v>
      </c>
      <c r="F21" s="3">
        <v>0</v>
      </c>
      <c r="G21" s="5">
        <v>5473.58</v>
      </c>
    </row>
    <row r="22" spans="1:8" ht="15.75" customHeight="1" thickBot="1">
      <c r="A22" s="29" t="s">
        <v>8</v>
      </c>
      <c r="B22" s="100" t="s">
        <v>68</v>
      </c>
      <c r="C22" s="101"/>
      <c r="D22" s="10">
        <f t="shared" si="0"/>
        <v>515.49</v>
      </c>
      <c r="E22" s="11">
        <v>510.7</v>
      </c>
      <c r="F22" s="10">
        <v>0</v>
      </c>
      <c r="G22" s="10">
        <v>4.79</v>
      </c>
    </row>
    <row r="23" spans="1:8" ht="16.5" customHeight="1" thickBot="1">
      <c r="A23" s="102" t="s">
        <v>45</v>
      </c>
      <c r="B23" s="103"/>
      <c r="C23" s="104"/>
      <c r="D23" s="12">
        <f t="shared" si="0"/>
        <v>58057.05999999999</v>
      </c>
      <c r="E23" s="13">
        <f>SUM(E20:E22)</f>
        <v>51631.819999999992</v>
      </c>
      <c r="F23" s="12">
        <f>SUM(F20:F22)</f>
        <v>120.39</v>
      </c>
      <c r="G23" s="12">
        <f>SUM(G20:G22)</f>
        <v>6304.8499999999995</v>
      </c>
    </row>
    <row r="24" spans="1:8" ht="16.5" customHeight="1">
      <c r="A24" s="30">
        <v>5420</v>
      </c>
      <c r="B24" s="105" t="s">
        <v>37</v>
      </c>
      <c r="C24" s="106"/>
      <c r="D24" s="3">
        <f t="shared" si="0"/>
        <v>16.16</v>
      </c>
      <c r="E24" s="3">
        <v>16.16</v>
      </c>
      <c r="F24" s="3">
        <v>0</v>
      </c>
      <c r="G24" s="3">
        <v>0</v>
      </c>
    </row>
    <row r="25" spans="1:8" ht="16.5" customHeight="1">
      <c r="A25" s="25" t="s">
        <v>32</v>
      </c>
      <c r="B25" s="98" t="s">
        <v>59</v>
      </c>
      <c r="C25" s="99"/>
      <c r="D25" s="5">
        <f t="shared" si="0"/>
        <v>1525.74</v>
      </c>
      <c r="E25" s="4">
        <v>1029.76</v>
      </c>
      <c r="F25" s="3">
        <v>0</v>
      </c>
      <c r="G25" s="3">
        <v>495.98</v>
      </c>
    </row>
    <row r="26" spans="1:8" ht="16.5" customHeight="1" thickBot="1">
      <c r="A26" s="29" t="s">
        <v>29</v>
      </c>
      <c r="B26" s="100" t="s">
        <v>68</v>
      </c>
      <c r="C26" s="101"/>
      <c r="D26" s="10">
        <f t="shared" si="0"/>
        <v>0</v>
      </c>
      <c r="E26" s="3">
        <v>0</v>
      </c>
      <c r="F26" s="3">
        <v>0</v>
      </c>
      <c r="G26" s="3">
        <v>0</v>
      </c>
    </row>
    <row r="27" spans="1:8" ht="16.5" customHeight="1" thickBot="1">
      <c r="A27" s="102" t="s">
        <v>46</v>
      </c>
      <c r="B27" s="103"/>
      <c r="C27" s="104"/>
      <c r="D27" s="12">
        <f t="shared" si="0"/>
        <v>1541.9</v>
      </c>
      <c r="E27" s="13">
        <f>SUM(E24:E26)</f>
        <v>1045.92</v>
      </c>
      <c r="F27" s="12">
        <f>SUM(F24:F26)</f>
        <v>0</v>
      </c>
      <c r="G27" s="12">
        <f>SUM(G24:G26)</f>
        <v>495.98</v>
      </c>
    </row>
    <row r="28" spans="1:8" ht="15.75" customHeight="1">
      <c r="A28" s="30">
        <v>5440</v>
      </c>
      <c r="B28" s="105" t="s">
        <v>38</v>
      </c>
      <c r="C28" s="106"/>
      <c r="D28" s="3">
        <f t="shared" si="0"/>
        <v>0.62</v>
      </c>
      <c r="E28" s="4">
        <v>0.54</v>
      </c>
      <c r="F28" s="3">
        <v>0</v>
      </c>
      <c r="G28" s="3">
        <v>0.08</v>
      </c>
    </row>
    <row r="29" spans="1:8" ht="15.75" customHeight="1">
      <c r="A29" s="25" t="s">
        <v>33</v>
      </c>
      <c r="B29" s="98" t="s">
        <v>59</v>
      </c>
      <c r="C29" s="99"/>
      <c r="D29" s="5">
        <f t="shared" si="0"/>
        <v>0</v>
      </c>
      <c r="E29" s="4">
        <v>0</v>
      </c>
      <c r="F29" s="3">
        <v>0</v>
      </c>
      <c r="G29" s="3">
        <v>0</v>
      </c>
    </row>
    <row r="30" spans="1:8" ht="15.75" customHeight="1" thickBot="1">
      <c r="A30" s="29" t="s">
        <v>30</v>
      </c>
      <c r="B30" s="100" t="s">
        <v>68</v>
      </c>
      <c r="C30" s="101"/>
      <c r="D30" s="10">
        <f t="shared" si="0"/>
        <v>0</v>
      </c>
      <c r="E30" s="4">
        <v>0</v>
      </c>
      <c r="F30" s="3">
        <v>0</v>
      </c>
      <c r="G30" s="3">
        <v>0</v>
      </c>
    </row>
    <row r="31" spans="1:8" ht="16.5" customHeight="1" thickBot="1">
      <c r="A31" s="102" t="s">
        <v>47</v>
      </c>
      <c r="B31" s="103"/>
      <c r="C31" s="104"/>
      <c r="D31" s="81">
        <f>E31+F31+G31</f>
        <v>0.62</v>
      </c>
      <c r="E31" s="12">
        <f>SUM(E28:E30)</f>
        <v>0.54</v>
      </c>
      <c r="F31" s="13">
        <f t="shared" ref="F31:G31" si="3">SUM(F28:F30)</f>
        <v>0</v>
      </c>
      <c r="G31" s="12">
        <f t="shared" si="3"/>
        <v>0.08</v>
      </c>
    </row>
    <row r="32" spans="1:8" ht="15.75" customHeight="1">
      <c r="A32" s="2">
        <v>5530</v>
      </c>
      <c r="B32" s="110" t="s">
        <v>39</v>
      </c>
      <c r="C32" s="106"/>
      <c r="D32" s="8">
        <f t="shared" si="0"/>
        <v>2608.96</v>
      </c>
      <c r="E32" s="4">
        <v>1782.03</v>
      </c>
      <c r="F32" s="3">
        <v>149.54</v>
      </c>
      <c r="G32" s="3">
        <v>677.39</v>
      </c>
    </row>
    <row r="33" spans="1:7" ht="15.75" customHeight="1">
      <c r="A33" s="1" t="s">
        <v>34</v>
      </c>
      <c r="B33" s="109" t="s">
        <v>59</v>
      </c>
      <c r="C33" s="99"/>
      <c r="D33" s="5">
        <f t="shared" si="0"/>
        <v>3220.7</v>
      </c>
      <c r="E33" s="6">
        <v>3195.45</v>
      </c>
      <c r="F33" s="3">
        <v>0</v>
      </c>
      <c r="G33" s="5">
        <v>25.25</v>
      </c>
    </row>
    <row r="34" spans="1:7" ht="15.75" customHeight="1" thickBot="1">
      <c r="A34" s="1" t="s">
        <v>35</v>
      </c>
      <c r="B34" s="109" t="s">
        <v>68</v>
      </c>
      <c r="C34" s="99"/>
      <c r="D34" s="35">
        <f t="shared" si="0"/>
        <v>269.22038000000003</v>
      </c>
      <c r="E34" s="11">
        <v>269.22000000000003</v>
      </c>
      <c r="F34" s="3">
        <v>0</v>
      </c>
      <c r="G34" s="3">
        <v>3.8000000000000002E-4</v>
      </c>
    </row>
    <row r="35" spans="1:7" ht="16.5" customHeight="1" thickBot="1">
      <c r="A35" s="102" t="s">
        <v>48</v>
      </c>
      <c r="B35" s="103"/>
      <c r="C35" s="104"/>
      <c r="D35" s="80">
        <f t="shared" si="0"/>
        <v>6098.8803799999996</v>
      </c>
      <c r="E35" s="13">
        <f>SUM(E32:E34)</f>
        <v>5246.7</v>
      </c>
      <c r="F35" s="12">
        <f>SUM(F32:F34)</f>
        <v>149.54</v>
      </c>
      <c r="G35" s="12">
        <f>SUM(G32:G34)</f>
        <v>702.64037999999994</v>
      </c>
    </row>
    <row r="36" spans="1:7" ht="15.75" customHeight="1">
      <c r="A36" s="38">
        <v>6000</v>
      </c>
      <c r="B36" s="105" t="s">
        <v>40</v>
      </c>
      <c r="C36" s="106"/>
      <c r="D36" s="3">
        <f t="shared" si="0"/>
        <v>215.24</v>
      </c>
      <c r="E36" s="4">
        <v>150.52000000000001</v>
      </c>
      <c r="F36" s="3">
        <v>0</v>
      </c>
      <c r="G36" s="3">
        <v>64.72</v>
      </c>
    </row>
    <row r="37" spans="1:7" ht="15.75">
      <c r="A37" s="31" t="s">
        <v>36</v>
      </c>
      <c r="B37" s="98" t="s">
        <v>59</v>
      </c>
      <c r="C37" s="99"/>
      <c r="D37" s="5">
        <f t="shared" si="0"/>
        <v>88.28</v>
      </c>
      <c r="E37" s="6">
        <v>76.150000000000006</v>
      </c>
      <c r="F37" s="5">
        <v>0</v>
      </c>
      <c r="G37" s="5">
        <v>12.13</v>
      </c>
    </row>
    <row r="38" spans="1:7" ht="16.5" thickBot="1">
      <c r="A38" s="39" t="s">
        <v>31</v>
      </c>
      <c r="B38" s="100" t="s">
        <v>70</v>
      </c>
      <c r="C38" s="101"/>
      <c r="D38" s="10">
        <v>0</v>
      </c>
      <c r="E38" s="11">
        <v>0</v>
      </c>
      <c r="F38" s="10">
        <v>0</v>
      </c>
      <c r="G38" s="10">
        <v>0</v>
      </c>
    </row>
    <row r="39" spans="1:7" ht="16.5" customHeight="1" thickBot="1">
      <c r="A39" s="102" t="s">
        <v>49</v>
      </c>
      <c r="B39" s="103"/>
      <c r="C39" s="104"/>
      <c r="D39" s="12">
        <f t="shared" ref="D39:D54" si="4">E39+F39+G39</f>
        <v>303.52</v>
      </c>
      <c r="E39" s="12">
        <f>SUM(E36:E38)</f>
        <v>226.67000000000002</v>
      </c>
      <c r="F39" s="13">
        <f>SUM(F36:F38)</f>
        <v>0</v>
      </c>
      <c r="G39" s="12">
        <f>SUM(G36:G38)</f>
        <v>76.849999999999994</v>
      </c>
    </row>
    <row r="40" spans="1:7" ht="15.75" customHeight="1">
      <c r="A40" s="30">
        <v>7200</v>
      </c>
      <c r="B40" s="105" t="s">
        <v>57</v>
      </c>
      <c r="C40" s="106"/>
      <c r="D40" s="3">
        <f>E40+F40+G40</f>
        <v>8601.2000000000007</v>
      </c>
      <c r="E40" s="4">
        <v>6254.21</v>
      </c>
      <c r="F40" s="3">
        <v>4.07</v>
      </c>
      <c r="G40" s="3">
        <v>2342.92</v>
      </c>
    </row>
    <row r="41" spans="1:7" ht="15.75" customHeight="1">
      <c r="A41" s="25" t="s">
        <v>55</v>
      </c>
      <c r="B41" s="98" t="s">
        <v>59</v>
      </c>
      <c r="C41" s="99"/>
      <c r="D41" s="5">
        <f t="shared" si="4"/>
        <v>89.92</v>
      </c>
      <c r="E41" s="6">
        <v>59.18</v>
      </c>
      <c r="F41" s="5">
        <v>3.08</v>
      </c>
      <c r="G41" s="5">
        <v>27.66</v>
      </c>
    </row>
    <row r="42" spans="1:7" ht="15.75" customHeight="1" thickBot="1">
      <c r="A42" s="29" t="s">
        <v>56</v>
      </c>
      <c r="B42" s="100" t="s">
        <v>68</v>
      </c>
      <c r="C42" s="101"/>
      <c r="D42" s="10">
        <f t="shared" si="4"/>
        <v>171.32</v>
      </c>
      <c r="E42" s="11">
        <v>171.29</v>
      </c>
      <c r="F42" s="3">
        <v>0</v>
      </c>
      <c r="G42" s="10">
        <v>0.03</v>
      </c>
    </row>
    <row r="43" spans="1:7" ht="16.5" thickBot="1">
      <c r="A43" s="102" t="s">
        <v>58</v>
      </c>
      <c r="B43" s="103"/>
      <c r="C43" s="104"/>
      <c r="D43" s="12">
        <f t="shared" si="4"/>
        <v>8862.44</v>
      </c>
      <c r="E43" s="13">
        <f>SUM(E40:E42)</f>
        <v>6484.68</v>
      </c>
      <c r="F43" s="12">
        <f>SUM(F40:F42)</f>
        <v>7.15</v>
      </c>
      <c r="G43" s="12">
        <f>SUM(G40:G42)</f>
        <v>2370.61</v>
      </c>
    </row>
    <row r="44" spans="1:7" ht="46.5" customHeight="1">
      <c r="A44" s="30">
        <v>8300</v>
      </c>
      <c r="B44" s="131" t="s">
        <v>28</v>
      </c>
      <c r="C44" s="132"/>
      <c r="D44" s="3">
        <f t="shared" si="4"/>
        <v>0</v>
      </c>
      <c r="E44" s="4">
        <v>0</v>
      </c>
      <c r="F44" s="3">
        <v>0</v>
      </c>
      <c r="G44" s="3">
        <v>0</v>
      </c>
    </row>
    <row r="45" spans="1:7" ht="15.75" customHeight="1">
      <c r="A45" s="25" t="s">
        <v>9</v>
      </c>
      <c r="B45" s="98" t="s">
        <v>59</v>
      </c>
      <c r="C45" s="99"/>
      <c r="D45" s="5">
        <f t="shared" si="4"/>
        <v>0</v>
      </c>
      <c r="E45" s="6">
        <v>0</v>
      </c>
      <c r="F45" s="5">
        <v>0</v>
      </c>
      <c r="G45" s="5">
        <v>0</v>
      </c>
    </row>
    <row r="46" spans="1:7" ht="15.75" customHeight="1" thickBot="1">
      <c r="A46" s="29" t="s">
        <v>10</v>
      </c>
      <c r="B46" s="100" t="s">
        <v>68</v>
      </c>
      <c r="C46" s="101"/>
      <c r="D46" s="10">
        <f t="shared" si="4"/>
        <v>0</v>
      </c>
      <c r="E46" s="11">
        <v>0</v>
      </c>
      <c r="F46" s="10">
        <v>0</v>
      </c>
      <c r="G46" s="10">
        <v>0</v>
      </c>
    </row>
    <row r="47" spans="1:7" ht="16.5" thickBot="1">
      <c r="A47" s="102" t="s">
        <v>50</v>
      </c>
      <c r="B47" s="103"/>
      <c r="C47" s="104"/>
      <c r="D47" s="12">
        <f t="shared" si="4"/>
        <v>0</v>
      </c>
      <c r="E47" s="13">
        <f>SUM(E44:E46)</f>
        <v>0</v>
      </c>
      <c r="F47" s="12">
        <f>SUM(F44:F46)</f>
        <v>0</v>
      </c>
      <c r="G47" s="12">
        <f>SUM(G44:G46)</f>
        <v>0</v>
      </c>
    </row>
    <row r="48" spans="1:7" ht="69.75" customHeight="1">
      <c r="A48" s="40">
        <v>38</v>
      </c>
      <c r="B48" s="125" t="s">
        <v>74</v>
      </c>
      <c r="C48" s="126"/>
      <c r="D48" s="14">
        <f t="shared" si="4"/>
        <v>154844.47000000003</v>
      </c>
      <c r="E48" s="17">
        <f t="shared" ref="E48:G50" si="5">E8+E12+E20+E24+E28+E32+E36+E40+E44+E16</f>
        <v>119730.80000000002</v>
      </c>
      <c r="F48" s="14">
        <f t="shared" si="5"/>
        <v>4792.08</v>
      </c>
      <c r="G48" s="14">
        <f t="shared" si="5"/>
        <v>30321.590000000004</v>
      </c>
    </row>
    <row r="49" spans="1:7" ht="48.75" customHeight="1">
      <c r="A49" s="32" t="s">
        <v>12</v>
      </c>
      <c r="B49" s="127" t="s">
        <v>65</v>
      </c>
      <c r="C49" s="128"/>
      <c r="D49" s="15">
        <f>E49+F49+G49</f>
        <v>163497.03</v>
      </c>
      <c r="E49" s="16">
        <f t="shared" si="5"/>
        <v>132154.28999999998</v>
      </c>
      <c r="F49" s="15">
        <f t="shared" si="5"/>
        <v>6118.3899999999994</v>
      </c>
      <c r="G49" s="34">
        <f t="shared" si="5"/>
        <v>25224.35</v>
      </c>
    </row>
    <row r="50" spans="1:7" ht="45.75" customHeight="1" thickBot="1">
      <c r="A50" s="41" t="s">
        <v>13</v>
      </c>
      <c r="B50" s="129" t="s">
        <v>60</v>
      </c>
      <c r="C50" s="130"/>
      <c r="D50" s="49">
        <f t="shared" si="4"/>
        <v>31470.490380000007</v>
      </c>
      <c r="E50" s="50">
        <f t="shared" si="5"/>
        <v>30823.010000000006</v>
      </c>
      <c r="F50" s="49">
        <f t="shared" si="5"/>
        <v>48.83</v>
      </c>
      <c r="G50" s="51">
        <f t="shared" si="5"/>
        <v>598.65037999999993</v>
      </c>
    </row>
    <row r="51" spans="1:7" ht="39.75" customHeight="1" thickBot="1">
      <c r="A51" s="52" t="s">
        <v>11</v>
      </c>
      <c r="B51" s="123" t="s">
        <v>53</v>
      </c>
      <c r="C51" s="124"/>
      <c r="D51" s="21">
        <f>E51+F51+G51</f>
        <v>349811.99037999997</v>
      </c>
      <c r="E51" s="20">
        <f>SUM(E48:E50)</f>
        <v>282708.09999999998</v>
      </c>
      <c r="F51" s="21">
        <f>SUM(F48:F50)</f>
        <v>10959.3</v>
      </c>
      <c r="G51" s="53">
        <f>SUM(G48:G50)</f>
        <v>56144.590380000001</v>
      </c>
    </row>
    <row r="52" spans="1:7" ht="30.75" customHeight="1">
      <c r="A52" s="67">
        <v>2200</v>
      </c>
      <c r="B52" s="111" t="s">
        <v>25</v>
      </c>
      <c r="C52" s="112"/>
      <c r="D52" s="8">
        <f t="shared" si="4"/>
        <v>111831.99000000002</v>
      </c>
      <c r="E52" s="36">
        <v>95176.1</v>
      </c>
      <c r="F52" s="8">
        <v>712.32</v>
      </c>
      <c r="G52" s="8">
        <v>15943.57</v>
      </c>
    </row>
    <row r="53" spans="1:7" ht="21" customHeight="1">
      <c r="A53" s="32" t="s">
        <v>14</v>
      </c>
      <c r="B53" s="113" t="s">
        <v>59</v>
      </c>
      <c r="C53" s="114"/>
      <c r="D53" s="5">
        <f t="shared" si="4"/>
        <v>41396.120000000003</v>
      </c>
      <c r="E53" s="6">
        <v>32227.49</v>
      </c>
      <c r="F53" s="5">
        <v>3959.24</v>
      </c>
      <c r="G53" s="5">
        <v>5209.3900000000003</v>
      </c>
    </row>
    <row r="54" spans="1:7" ht="19.5" customHeight="1" thickBot="1">
      <c r="A54" s="41" t="s">
        <v>15</v>
      </c>
      <c r="B54" s="115" t="s">
        <v>68</v>
      </c>
      <c r="C54" s="116"/>
      <c r="D54" s="10">
        <f t="shared" si="4"/>
        <v>28879.39</v>
      </c>
      <c r="E54" s="11">
        <v>28773.32</v>
      </c>
      <c r="F54" s="10">
        <v>84.11</v>
      </c>
      <c r="G54" s="10">
        <v>21.96</v>
      </c>
    </row>
    <row r="55" spans="1:7" s="22" customFormat="1" ht="30.75" customHeight="1" thickBot="1">
      <c r="A55" s="121" t="s">
        <v>69</v>
      </c>
      <c r="B55" s="122"/>
      <c r="C55" s="122"/>
      <c r="D55" s="21">
        <f>D54+D53+D52</f>
        <v>182107.50000000003</v>
      </c>
      <c r="E55" s="20">
        <f t="shared" ref="E55:G55" si="6">E54+E53+E52</f>
        <v>156176.91</v>
      </c>
      <c r="F55" s="21">
        <f t="shared" si="6"/>
        <v>4755.67</v>
      </c>
      <c r="G55" s="21">
        <f t="shared" si="6"/>
        <v>21174.92</v>
      </c>
    </row>
    <row r="56" spans="1:7" ht="15.75">
      <c r="A56" s="28">
        <v>1100</v>
      </c>
      <c r="B56" s="105" t="s">
        <v>41</v>
      </c>
      <c r="C56" s="106"/>
      <c r="D56" s="3">
        <f t="shared" ref="D56:D65" si="7">E56+F56+G56</f>
        <v>238013.46</v>
      </c>
      <c r="E56" s="4">
        <v>146888.57</v>
      </c>
      <c r="F56" s="3">
        <v>20854.86</v>
      </c>
      <c r="G56" s="3">
        <v>70270.03</v>
      </c>
    </row>
    <row r="57" spans="1:7" ht="15.75">
      <c r="A57" s="27" t="s">
        <v>16</v>
      </c>
      <c r="B57" s="98" t="s">
        <v>59</v>
      </c>
      <c r="C57" s="99"/>
      <c r="D57" s="5">
        <f t="shared" si="7"/>
        <v>30184.829999999998</v>
      </c>
      <c r="E57" s="6">
        <v>21474.14</v>
      </c>
      <c r="F57" s="5">
        <v>3556.99</v>
      </c>
      <c r="G57" s="5">
        <v>5153.7</v>
      </c>
    </row>
    <row r="58" spans="1:7" ht="16.5" thickBot="1">
      <c r="A58" s="55" t="s">
        <v>17</v>
      </c>
      <c r="B58" s="100" t="s">
        <v>70</v>
      </c>
      <c r="C58" s="101"/>
      <c r="D58" s="10">
        <f t="shared" si="7"/>
        <v>23770.48</v>
      </c>
      <c r="E58" s="11">
        <v>23521.24</v>
      </c>
      <c r="F58" s="10">
        <v>63.35</v>
      </c>
      <c r="G58" s="10">
        <v>185.89</v>
      </c>
    </row>
    <row r="59" spans="1:7" ht="15.75" customHeight="1" thickBot="1">
      <c r="A59" s="148" t="s">
        <v>20</v>
      </c>
      <c r="B59" s="149"/>
      <c r="C59" s="150"/>
      <c r="D59" s="12">
        <f t="shared" si="7"/>
        <v>291968.77</v>
      </c>
      <c r="E59" s="13">
        <f>SUM(E56:E58)</f>
        <v>191883.95</v>
      </c>
      <c r="F59" s="12">
        <f>SUM(F56:F58)</f>
        <v>24475.199999999997</v>
      </c>
      <c r="G59" s="12">
        <f>SUM(G56:G58)</f>
        <v>75609.62</v>
      </c>
    </row>
    <row r="60" spans="1:7" s="48" customFormat="1" ht="16.5" hidden="1" thickBot="1">
      <c r="A60" s="56">
        <v>4200</v>
      </c>
      <c r="B60" s="156" t="s">
        <v>27</v>
      </c>
      <c r="C60" s="157"/>
      <c r="D60" s="57">
        <f t="shared" si="7"/>
        <v>0</v>
      </c>
      <c r="E60" s="58"/>
      <c r="F60" s="57">
        <v>0</v>
      </c>
      <c r="G60" s="57"/>
    </row>
    <row r="61" spans="1:7" s="48" customFormat="1" ht="15.75" hidden="1" customHeight="1">
      <c r="A61" s="59" t="s">
        <v>21</v>
      </c>
      <c r="B61" s="154" t="s">
        <v>59</v>
      </c>
      <c r="C61" s="155"/>
      <c r="D61" s="60">
        <f t="shared" si="7"/>
        <v>0</v>
      </c>
      <c r="E61" s="61"/>
      <c r="F61" s="60">
        <v>0</v>
      </c>
      <c r="G61" s="62"/>
    </row>
    <row r="62" spans="1:7" s="48" customFormat="1" ht="16.5" hidden="1" customHeight="1">
      <c r="A62" s="151" t="s">
        <v>24</v>
      </c>
      <c r="B62" s="152"/>
      <c r="C62" s="153"/>
      <c r="D62" s="82">
        <f t="shared" si="7"/>
        <v>0</v>
      </c>
      <c r="E62" s="63">
        <f>SUM(E60:E61)</f>
        <v>0</v>
      </c>
      <c r="F62" s="64">
        <f>SUM(F60:F61)</f>
        <v>0</v>
      </c>
      <c r="G62" s="64">
        <f>SUM(G60:G61)</f>
        <v>0</v>
      </c>
    </row>
    <row r="63" spans="1:7" ht="37.5" customHeight="1">
      <c r="A63" s="68"/>
      <c r="B63" s="146" t="s">
        <v>42</v>
      </c>
      <c r="C63" s="147"/>
      <c r="D63" s="83">
        <f>E63+F63+G63</f>
        <v>238013.46</v>
      </c>
      <c r="E63" s="69">
        <f t="shared" ref="E63:G64" si="8">E56+E60</f>
        <v>146888.57</v>
      </c>
      <c r="F63" s="70">
        <f t="shared" si="8"/>
        <v>20854.86</v>
      </c>
      <c r="G63" s="14">
        <f t="shared" si="8"/>
        <v>70270.03</v>
      </c>
    </row>
    <row r="64" spans="1:7" ht="36" customHeight="1">
      <c r="A64" s="71"/>
      <c r="B64" s="144" t="s">
        <v>61</v>
      </c>
      <c r="C64" s="145"/>
      <c r="D64" s="72">
        <f>E64+F64+G64</f>
        <v>30184.829999999998</v>
      </c>
      <c r="E64" s="73">
        <f>E57+E61</f>
        <v>21474.14</v>
      </c>
      <c r="F64" s="72">
        <f t="shared" si="8"/>
        <v>3556.99</v>
      </c>
      <c r="G64" s="15">
        <f t="shared" si="8"/>
        <v>5153.7</v>
      </c>
    </row>
    <row r="65" spans="1:7" ht="35.25" customHeight="1" thickBot="1">
      <c r="A65" s="71"/>
      <c r="B65" s="144" t="s">
        <v>62</v>
      </c>
      <c r="C65" s="145"/>
      <c r="D65" s="84">
        <f t="shared" si="7"/>
        <v>23770.48</v>
      </c>
      <c r="E65" s="73">
        <f>E58</f>
        <v>23521.24</v>
      </c>
      <c r="F65" s="72">
        <f>F58</f>
        <v>63.35</v>
      </c>
      <c r="G65" s="74">
        <f>G58</f>
        <v>185.89</v>
      </c>
    </row>
    <row r="66" spans="1:7" ht="18" customHeight="1" thickBot="1">
      <c r="A66" s="141" t="s">
        <v>18</v>
      </c>
      <c r="B66" s="142"/>
      <c r="C66" s="143"/>
      <c r="D66" s="75">
        <f>E66+F66+G66</f>
        <v>291968.77</v>
      </c>
      <c r="E66" s="75">
        <f>SUM(E63:E65)</f>
        <v>191883.95</v>
      </c>
      <c r="F66" s="76">
        <f>SUM(F63:F65)</f>
        <v>24475.199999999997</v>
      </c>
      <c r="G66" s="75">
        <f>SUM(G63:G65)</f>
        <v>75609.62</v>
      </c>
    </row>
    <row r="67" spans="1:7" ht="21" customHeight="1">
      <c r="A67" s="134" t="s">
        <v>63</v>
      </c>
      <c r="B67" s="134"/>
      <c r="C67" s="135"/>
      <c r="D67" s="18">
        <f>E67+F67+G67</f>
        <v>504689.92000000004</v>
      </c>
      <c r="E67" s="18">
        <f>E63+E52+E48</f>
        <v>361795.47000000003</v>
      </c>
      <c r="F67" s="44">
        <f t="shared" ref="F67:G68" si="9">F63+F52+F48</f>
        <v>26359.260000000002</v>
      </c>
      <c r="G67" s="18">
        <f t="shared" si="9"/>
        <v>116535.19</v>
      </c>
    </row>
    <row r="68" spans="1:7" ht="21" customHeight="1">
      <c r="A68" s="136" t="s">
        <v>64</v>
      </c>
      <c r="B68" s="136"/>
      <c r="C68" s="137"/>
      <c r="D68" s="19">
        <f>E68+F68+G68</f>
        <v>235077.97999999998</v>
      </c>
      <c r="E68" s="19">
        <f>E64+E53+E49</f>
        <v>185855.91999999998</v>
      </c>
      <c r="F68" s="42">
        <f t="shared" si="9"/>
        <v>13634.619999999999</v>
      </c>
      <c r="G68" s="19">
        <f t="shared" si="9"/>
        <v>35587.440000000002</v>
      </c>
    </row>
    <row r="69" spans="1:7" ht="20.45" customHeight="1">
      <c r="A69" s="136" t="s">
        <v>70</v>
      </c>
      <c r="B69" s="136"/>
      <c r="C69" s="137"/>
      <c r="D69" s="19">
        <f t="shared" ref="D69" si="10">E69+F69+G69</f>
        <v>84120.360379999998</v>
      </c>
      <c r="E69" s="19">
        <f>E50+E54+E65</f>
        <v>83117.570000000007</v>
      </c>
      <c r="F69" s="42">
        <f>F50+F54+F65</f>
        <v>196.29</v>
      </c>
      <c r="G69" s="19">
        <f>G50+G54+G65</f>
        <v>806.50037999999995</v>
      </c>
    </row>
    <row r="70" spans="1:7" ht="24.6" customHeight="1" thickBot="1">
      <c r="A70" s="138" t="s">
        <v>19</v>
      </c>
      <c r="B70" s="139"/>
      <c r="C70" s="140"/>
      <c r="D70" s="33">
        <f>E70+F70+G70</f>
        <v>823888.26037999999</v>
      </c>
      <c r="E70" s="33">
        <f>SUM(E67:E69)</f>
        <v>630768.96</v>
      </c>
      <c r="F70" s="43">
        <f>SUM(F67:F69)</f>
        <v>40190.170000000006</v>
      </c>
      <c r="G70" s="33">
        <f>SUM(G67:G69)</f>
        <v>152929.13038000002</v>
      </c>
    </row>
    <row r="74" spans="1:7" ht="15.75">
      <c r="A74" s="133"/>
      <c r="B74" s="133"/>
    </row>
  </sheetData>
  <mergeCells count="72">
    <mergeCell ref="A66:C66"/>
    <mergeCell ref="B65:C65"/>
    <mergeCell ref="B63:C63"/>
    <mergeCell ref="B64:C64"/>
    <mergeCell ref="B56:C56"/>
    <mergeCell ref="B57:C57"/>
    <mergeCell ref="B58:C58"/>
    <mergeCell ref="A59:C59"/>
    <mergeCell ref="A62:C62"/>
    <mergeCell ref="B61:C61"/>
    <mergeCell ref="B60:C60"/>
    <mergeCell ref="A74:B74"/>
    <mergeCell ref="A67:C67"/>
    <mergeCell ref="A68:C68"/>
    <mergeCell ref="A69:C69"/>
    <mergeCell ref="A70:C70"/>
    <mergeCell ref="B46:C46"/>
    <mergeCell ref="A55:C55"/>
    <mergeCell ref="B51:C51"/>
    <mergeCell ref="B41:C41"/>
    <mergeCell ref="A47:C47"/>
    <mergeCell ref="B48:C48"/>
    <mergeCell ref="B49:C49"/>
    <mergeCell ref="B50:C50"/>
    <mergeCell ref="B45:C45"/>
    <mergeCell ref="B44:C44"/>
    <mergeCell ref="B40:C40"/>
    <mergeCell ref="B52:C52"/>
    <mergeCell ref="B53:C53"/>
    <mergeCell ref="B54:C54"/>
    <mergeCell ref="A2:C2"/>
    <mergeCell ref="A3:C3"/>
    <mergeCell ref="B42:C42"/>
    <mergeCell ref="A43:C43"/>
    <mergeCell ref="B9:C9"/>
    <mergeCell ref="B10:C10"/>
    <mergeCell ref="A11:C11"/>
    <mergeCell ref="B8:C8"/>
    <mergeCell ref="B25:C25"/>
    <mergeCell ref="B30:C30"/>
    <mergeCell ref="B37:C37"/>
    <mergeCell ref="B38:C38"/>
    <mergeCell ref="A39:C39"/>
    <mergeCell ref="B33:C33"/>
    <mergeCell ref="A27:C27"/>
    <mergeCell ref="B28:C28"/>
    <mergeCell ref="B34:C34"/>
    <mergeCell ref="A31:C31"/>
    <mergeCell ref="B32:C32"/>
    <mergeCell ref="A35:C35"/>
    <mergeCell ref="B36:C36"/>
    <mergeCell ref="B12:C12"/>
    <mergeCell ref="B13:C13"/>
    <mergeCell ref="B14:C14"/>
    <mergeCell ref="A15:C15"/>
    <mergeCell ref="B20:C20"/>
    <mergeCell ref="B16:C16"/>
    <mergeCell ref="B17:C17"/>
    <mergeCell ref="B18:C18"/>
    <mergeCell ref="A19:C19"/>
    <mergeCell ref="B21:C21"/>
    <mergeCell ref="B29:C29"/>
    <mergeCell ref="B22:C22"/>
    <mergeCell ref="A23:C23"/>
    <mergeCell ref="B24:C24"/>
    <mergeCell ref="B26:C26"/>
    <mergeCell ref="E3:G3"/>
    <mergeCell ref="A4:G4"/>
    <mergeCell ref="A6:A7"/>
    <mergeCell ref="B6:C7"/>
    <mergeCell ref="D6:D7"/>
    <mergeCell ref="E6:G6"/>
  </mergeCells>
  <pageMargins left="0.98425196850393704" right="0.31496062992125984" top="0.27559055118110237" bottom="0.31496062992125984" header="0.15748031496062992" footer="0.19685039370078741"/>
  <pageSetup paperSize="9" scale="52" orientation="portrait" r:id="rId1"/>
  <headerFooter alignWithMargins="0">
    <oddHeader>&amp;R10.04.2013</oddHeader>
    <oddFooter>&amp;L&amp;F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Kopā</vt:lpstr>
      <vt:lpstr>Kopā!Print_Area</vt:lpstr>
      <vt:lpstr>Kopā!Print_Titles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Dragonstar</dc:creator>
  <cp:lastModifiedBy>Veronika Prjadeha</cp:lastModifiedBy>
  <cp:lastPrinted>2026-03-19T11:39:55Z</cp:lastPrinted>
  <dcterms:created xsi:type="dcterms:W3CDTF">1998-11-30T13:10:00Z</dcterms:created>
  <dcterms:modified xsi:type="dcterms:W3CDTF">2026-03-19T11:44:58Z</dcterms:modified>
</cp:coreProperties>
</file>