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uperstore\3_NNVP\PUAD_PAN\NatalijaG\Parādu struktūra\2026\01.06.2026\"/>
    </mc:Choice>
  </mc:AlternateContent>
  <xr:revisionPtr revIDLastSave="0" documentId="8_{18F18375-7651-48B7-99CE-E6252DAA4137}" xr6:coauthVersionLast="47" xr6:coauthVersionMax="47" xr10:uidLastSave="{00000000-0000-0000-0000-000000000000}"/>
  <bookViews>
    <workbookView xWindow="28690" yWindow="-110" windowWidth="29020" windowHeight="15700" tabRatio="649" xr2:uid="{00000000-000D-0000-FFFF-FFFF00000000}"/>
  </bookViews>
  <sheets>
    <sheet name="Kopā" sheetId="89" r:id="rId1"/>
  </sheets>
  <definedNames>
    <definedName name="_xlnm._FilterDatabase" localSheetId="0" hidden="1">Kopā!$A$11:$G$75</definedName>
    <definedName name="_xlnm.Print_Area" localSheetId="0">Kopā!$A$1:$G$76</definedName>
    <definedName name="_xlnm.Print_Titles" localSheetId="0">Kopā!$11:$12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89" l="1"/>
  <c r="E24" i="89"/>
  <c r="E69" i="89" l="1"/>
  <c r="D22" i="89"/>
  <c r="D23" i="89"/>
  <c r="F36" i="89"/>
  <c r="G36" i="89"/>
  <c r="E53" i="89" l="1"/>
  <c r="G55" i="89"/>
  <c r="F55" i="89"/>
  <c r="E55" i="89"/>
  <c r="G54" i="89"/>
  <c r="F54" i="89"/>
  <c r="E54" i="89"/>
  <c r="G53" i="89"/>
  <c r="F53" i="89"/>
  <c r="D21" i="89"/>
  <c r="G24" i="89"/>
  <c r="F24" i="89"/>
  <c r="D54" i="89" l="1"/>
  <c r="D24" i="89"/>
  <c r="G68" i="89" l="1"/>
  <c r="F68" i="89"/>
  <c r="E68" i="89"/>
  <c r="D65" i="89"/>
  <c r="D66" i="89"/>
  <c r="E67" i="89"/>
  <c r="F67" i="89"/>
  <c r="G67" i="89"/>
  <c r="E72" i="89" l="1"/>
  <c r="D68" i="89"/>
  <c r="D67" i="89"/>
  <c r="D45" i="89"/>
  <c r="D13" i="89"/>
  <c r="D30" i="89"/>
  <c r="D31" i="89"/>
  <c r="D15" i="89"/>
  <c r="D14" i="89" l="1"/>
  <c r="F44" i="89" l="1"/>
  <c r="E73" i="89"/>
  <c r="F70" i="89"/>
  <c r="G70" i="89"/>
  <c r="E70" i="89"/>
  <c r="E74" i="89" s="1"/>
  <c r="F69" i="89"/>
  <c r="G69" i="89"/>
  <c r="E60" i="89"/>
  <c r="F60" i="89"/>
  <c r="G60" i="89"/>
  <c r="F64" i="89"/>
  <c r="F52" i="89"/>
  <c r="F48" i="89"/>
  <c r="F40" i="89"/>
  <c r="G40" i="89"/>
  <c r="F32" i="89"/>
  <c r="F28" i="89"/>
  <c r="D27" i="89"/>
  <c r="F20" i="89"/>
  <c r="F16" i="89"/>
  <c r="E16" i="89"/>
  <c r="D18" i="89"/>
  <c r="D25" i="89"/>
  <c r="D26" i="89"/>
  <c r="D29" i="89"/>
  <c r="D33" i="89"/>
  <c r="D34" i="89"/>
  <c r="D35" i="89"/>
  <c r="D37" i="89"/>
  <c r="D38" i="89"/>
  <c r="D41" i="89"/>
  <c r="D42" i="89"/>
  <c r="D46" i="89"/>
  <c r="D49" i="89"/>
  <c r="D50" i="89"/>
  <c r="D57" i="89"/>
  <c r="D58" i="89"/>
  <c r="D61" i="89"/>
  <c r="D62" i="89"/>
  <c r="D69" i="89" l="1"/>
  <c r="E71" i="89"/>
  <c r="F72" i="89"/>
  <c r="F74" i="89"/>
  <c r="F73" i="89"/>
  <c r="F56" i="89"/>
  <c r="F71" i="89"/>
  <c r="D19" i="89"/>
  <c r="F75" i="89" l="1"/>
  <c r="D59" i="89"/>
  <c r="D60" i="89" s="1"/>
  <c r="D39" i="89"/>
  <c r="D47" i="89"/>
  <c r="G72" i="89" l="1"/>
  <c r="D72" i="89" s="1"/>
  <c r="D53" i="89" l="1"/>
  <c r="G74" i="89"/>
  <c r="D74" i="89" s="1"/>
  <c r="D55" i="89" l="1"/>
  <c r="D51" i="89"/>
  <c r="G73" i="89" l="1"/>
  <c r="D73" i="89" s="1"/>
  <c r="G56" i="89"/>
  <c r="E75" i="89"/>
  <c r="D70" i="89"/>
  <c r="E20" i="89" l="1"/>
  <c r="G20" i="89"/>
  <c r="E28" i="89"/>
  <c r="G28" i="89"/>
  <c r="E40" i="89"/>
  <c r="E48" i="89"/>
  <c r="G48" i="89"/>
  <c r="E36" i="89"/>
  <c r="D36" i="89" s="1"/>
  <c r="G52" i="89"/>
  <c r="E44" i="89"/>
  <c r="G32" i="89"/>
  <c r="E32" i="89"/>
  <c r="G44" i="89"/>
  <c r="D32" i="89" l="1"/>
  <c r="D28" i="89"/>
  <c r="D48" i="89"/>
  <c r="D20" i="89"/>
  <c r="D63" i="89"/>
  <c r="D44" i="89"/>
  <c r="G64" i="89"/>
  <c r="G71" i="89"/>
  <c r="D71" i="89" s="1"/>
  <c r="E64" i="89"/>
  <c r="G16" i="89"/>
  <c r="D16" i="89" s="1"/>
  <c r="E52" i="89"/>
  <c r="D52" i="89" s="1"/>
  <c r="D40" i="89"/>
  <c r="D64" i="89" l="1"/>
  <c r="E56" i="89"/>
  <c r="D56" i="89" s="1"/>
  <c r="G75" i="89" l="1"/>
  <c r="D75" i="89" s="1"/>
</calcChain>
</file>

<file path=xl/sharedStrings.xml><?xml version="1.0" encoding="utf-8"?>
<sst xmlns="http://schemas.openxmlformats.org/spreadsheetml/2006/main" count="99" uniqueCount="75">
  <si>
    <t>t.sk.</t>
  </si>
  <si>
    <t>Maksājuma nosaukums</t>
  </si>
  <si>
    <t>5110 a</t>
  </si>
  <si>
    <t>5110 t</t>
  </si>
  <si>
    <t>1210 a</t>
  </si>
  <si>
    <t>1210 t</t>
  </si>
  <si>
    <t>5200 a</t>
  </si>
  <si>
    <t>5200 t</t>
  </si>
  <si>
    <t>8300 a</t>
  </si>
  <si>
    <t>8300 t</t>
  </si>
  <si>
    <t>38 v</t>
  </si>
  <si>
    <t>38 a</t>
  </si>
  <si>
    <t>38 t</t>
  </si>
  <si>
    <t>2200a</t>
  </si>
  <si>
    <t>2200t</t>
  </si>
  <si>
    <t>1100a</t>
  </si>
  <si>
    <t>1100t</t>
  </si>
  <si>
    <t>Kopā pašvaldību budžetam</t>
  </si>
  <si>
    <t>Kopā valsts budžetam</t>
  </si>
  <si>
    <t>Kopā  (1100+1100a+1100t)</t>
  </si>
  <si>
    <t>4200a</t>
  </si>
  <si>
    <t>Pievienotās vērtības nodoklis (aktuālais parāds)</t>
  </si>
  <si>
    <t>Akcīzes nodoklis (aktuālais parāds)</t>
  </si>
  <si>
    <t>Kopā  (4200+4200a+4200t)</t>
  </si>
  <si>
    <t>Valsts sociālās apdrošināšanas obligātās iemaksas (aktuālais parāds)</t>
  </si>
  <si>
    <t>Uzņēmumu ienākuma nodoklis (aktuālais parāds)</t>
  </si>
  <si>
    <t>Īpašuma nodokļa parādi (aktuālais parāds)</t>
  </si>
  <si>
    <t>Ieņēmumi no dividendēm (ieņēmumi no valsts (pašvaldību) kapitāla izmantošanas) (aktuālais parāds)</t>
  </si>
  <si>
    <t>5420 t</t>
  </si>
  <si>
    <t>5440 t</t>
  </si>
  <si>
    <t>6000 t</t>
  </si>
  <si>
    <t>5420 a</t>
  </si>
  <si>
    <t>5440 a</t>
  </si>
  <si>
    <t>5530 a</t>
  </si>
  <si>
    <t>5530 t</t>
  </si>
  <si>
    <t>6000 a</t>
  </si>
  <si>
    <t>Izložu un azartspēļu nodoklis (aktuālais parāds)</t>
  </si>
  <si>
    <t>Elektroenerģijas nodoklis (aktuālais parāds)</t>
  </si>
  <si>
    <t>Dabas resursu nodoklis (aktuālais parāds)</t>
  </si>
  <si>
    <t>Muitas nodoklis (aktuālais parāds)</t>
  </si>
  <si>
    <t>Ieņēmumi no iedzīvotāju ienākuma nodokļa (aktuālais parāds)</t>
  </si>
  <si>
    <t>Pašvaldību budžetam (aktuālais parāds) (1100+4200)</t>
  </si>
  <si>
    <t>Kopā (1210+1210a+1210t)</t>
  </si>
  <si>
    <t>Kopā (5110+5110a+5110t)</t>
  </si>
  <si>
    <t>Kopā (5200+5200a+5200t)</t>
  </si>
  <si>
    <t>Kopā (5420+5420a+5420t)</t>
  </si>
  <si>
    <t>Kopā (5440+5440a+5440t)</t>
  </si>
  <si>
    <t>Kopā (5530+5530a+5530t)</t>
  </si>
  <si>
    <t>Kopā (6000+6000a+6000t)</t>
  </si>
  <si>
    <t>Kopā (8300+8300a+8300t)</t>
  </si>
  <si>
    <t>Pamatparāds</t>
  </si>
  <si>
    <t>Nokavējuma nauda</t>
  </si>
  <si>
    <t>Parādu summa kopā valsts pamatbudžetam     (38+38t+38a)</t>
  </si>
  <si>
    <t xml:space="preserve">Klasifi-kācijas kods </t>
  </si>
  <si>
    <t>7200 a</t>
  </si>
  <si>
    <t>7200 t</t>
  </si>
  <si>
    <t>Mikrouzņēmuma nodoklis (aktuālais parāds)</t>
  </si>
  <si>
    <t>Kopā (7200+7200a+7200t)</t>
  </si>
  <si>
    <t>bez tam apturētie (pēc 29.panta)</t>
  </si>
  <si>
    <t>bez tam termiņa pagarinājumi (kopā)   
(1210t+1220t+5110t+5120t+5200t+5420t+5440t+5530t+6000t+7200t+8300t)</t>
  </si>
  <si>
    <t>bez tam  apturētie (pēc 29.panta) (1100a+4200a)</t>
  </si>
  <si>
    <t>bez tam  termiņa pagarinājumi (kopā) (1100t+4200t)</t>
  </si>
  <si>
    <t>Valsts budžetam (aktuālais parāds)</t>
  </si>
  <si>
    <t>bez tam  apturētie (pēc 29.panta)</t>
  </si>
  <si>
    <t>bez tam apturētie (pēc 29.panta)
(1210a+1220a+5110a+5120a+5200a+5420a+5440a+5530a+6000a+7200a+8300a)</t>
  </si>
  <si>
    <r>
      <t xml:space="preserve">Parādu summa kopā (tūkst. 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</si>
  <si>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Soda nauda</t>
  </si>
  <si>
    <t xml:space="preserve">bez tam  termiņa pagarinājumi </t>
  </si>
  <si>
    <t>Kopā sociālās apdrošināšanas iemaksas  (220+220a+2200t)</t>
  </si>
  <si>
    <t>bez tam  termiņa pagarinājumi</t>
  </si>
  <si>
    <t>Pievienotās vērtības nodoklis par jaunu transportlīdzekļu iegādēm (aktuālais parāds)</t>
  </si>
  <si>
    <t>5140 a</t>
  </si>
  <si>
    <t>5140 t</t>
  </si>
  <si>
    <t>Parādu summa valsts pamatbudżetam (aktuālais parāds)
(1210+1220+5110+5140+5120+5200+5420+5440+5530+6000+7200+8300)</t>
  </si>
  <si>
    <t>Kopsavilkums par budžeta maksājumu parādiem uz 2026.gada 1.jūniju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</si>
</sst>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\-#,##0.00;0.00"/>
    <numFmt numFmtId="166" formatCode="#,##0.00_ ;[Red]\-#,##0.00\ "/>
  </numFmts>
  <fonts count="16">
    <font>
      <sz val="10"/>
      <name val="MS Sans Serif"/>
      <charset val="186"/>
    </font>
    <font>
      <sz val="12"/>
      <name val="BaltOptima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0" applyNumberFormat="1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5" fillId="0" borderId="0" xfId="0" applyFont="1" applyFill="1"/>
    <xf numFmtId="4" fontId="7" fillId="0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0" fontId="10" fillId="0" borderId="0" xfId="0" applyFont="1" applyFill="1"/>
    <xf numFmtId="1" fontId="7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3" xfId="1" applyNumberFormat="1" applyFont="1" applyFill="1" applyBorder="1" applyAlignment="1">
      <alignment horizontal="center" vertical="center" wrapText="1"/>
    </xf>
    <xf numFmtId="164" fontId="7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33" xfId="1" applyNumberFormat="1" applyFont="1" applyFill="1" applyBorder="1" applyAlignment="1">
      <alignment horizontal="center" vertical="center" wrapText="1"/>
    </xf>
    <xf numFmtId="1" fontId="7" fillId="0" borderId="40" xfId="1" applyNumberFormat="1" applyFont="1" applyFill="1" applyBorder="1" applyAlignment="1">
      <alignment horizontal="center" vertical="center" wrapText="1"/>
    </xf>
    <xf numFmtId="164" fontId="7" fillId="0" borderId="4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3" xfId="1" applyNumberFormat="1" applyFont="1" applyFill="1" applyBorder="1" applyAlignment="1">
      <alignment horizontal="center" vertical="center" wrapText="1"/>
    </xf>
    <xf numFmtId="4" fontId="8" fillId="0" borderId="36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0" borderId="43" xfId="0" applyNumberFormat="1" applyFont="1" applyFill="1" applyBorder="1" applyAlignment="1">
      <alignment horizontal="right"/>
    </xf>
    <xf numFmtId="4" fontId="7" fillId="0" borderId="44" xfId="0" applyNumberFormat="1" applyFont="1" applyFill="1" applyBorder="1" applyAlignment="1">
      <alignment horizontal="right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40" xfId="1" applyNumberFormat="1" applyFont="1" applyFill="1" applyBorder="1" applyAlignment="1">
      <alignment horizontal="center" vertical="center" wrapText="1"/>
    </xf>
    <xf numFmtId="1" fontId="6" fillId="0" borderId="41" xfId="1" applyNumberFormat="1" applyFont="1" applyFill="1" applyBorder="1" applyAlignment="1">
      <alignment horizontal="center" vertical="center" wrapText="1"/>
    </xf>
    <xf numFmtId="4" fontId="8" fillId="0" borderId="33" xfId="0" applyNumberFormat="1" applyFont="1" applyFill="1" applyBorder="1" applyAlignment="1">
      <alignment horizontal="right"/>
    </xf>
    <xf numFmtId="4" fontId="8" fillId="0" borderId="45" xfId="0" applyNumberFormat="1" applyFont="1" applyFill="1" applyBorder="1" applyAlignment="1">
      <alignment horizontal="right"/>
    </xf>
    <xf numFmtId="4" fontId="8" fillId="0" borderId="40" xfId="0" applyNumberFormat="1" applyFont="1" applyFill="1" applyBorder="1" applyAlignment="1">
      <alignment horizontal="right"/>
    </xf>
    <xf numFmtId="1" fontId="7" fillId="0" borderId="38" xfId="1" applyNumberFormat="1" applyFont="1" applyFill="1" applyBorder="1" applyAlignment="1">
      <alignment horizontal="center" vertical="center" wrapText="1"/>
    </xf>
    <xf numFmtId="4" fontId="6" fillId="0" borderId="39" xfId="0" applyNumberFormat="1" applyFont="1" applyFill="1" applyBorder="1" applyAlignment="1">
      <alignment horizontal="center" vertical="center" wrapText="1"/>
    </xf>
    <xf numFmtId="4" fontId="6" fillId="0" borderId="34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9" fontId="14" fillId="0" borderId="0" xfId="0" applyNumberFormat="1" applyFont="1" applyFill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6" fillId="0" borderId="49" xfId="0" applyNumberFormat="1" applyFont="1" applyFill="1" applyBorder="1" applyAlignment="1">
      <alignment horizontal="right"/>
    </xf>
    <xf numFmtId="1" fontId="8" fillId="0" borderId="4" xfId="1" applyNumberFormat="1" applyFont="1" applyFill="1" applyBorder="1" applyAlignment="1">
      <alignment horizontal="center" vertical="center" wrapText="1"/>
    </xf>
    <xf numFmtId="4" fontId="6" fillId="0" borderId="46" xfId="0" applyNumberFormat="1" applyFont="1" applyFill="1" applyBorder="1" applyAlignment="1">
      <alignment horizontal="right"/>
    </xf>
    <xf numFmtId="165" fontId="15" fillId="0" borderId="0" xfId="0" applyNumberFormat="1" applyFont="1" applyFill="1" applyAlignment="1">
      <alignment vertical="center"/>
    </xf>
    <xf numFmtId="1" fontId="7" fillId="0" borderId="41" xfId="1" applyNumberFormat="1" applyFont="1" applyFill="1" applyBorder="1" applyAlignment="1">
      <alignment horizontal="center" vertical="center" wrapText="1"/>
    </xf>
    <xf numFmtId="1" fontId="12" fillId="0" borderId="40" xfId="1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1" fontId="12" fillId="0" borderId="41" xfId="1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4" fontId="12" fillId="0" borderId="10" xfId="0" applyNumberFormat="1" applyFont="1" applyFill="1" applyBorder="1" applyAlignment="1">
      <alignment horizontal="right"/>
    </xf>
    <xf numFmtId="4" fontId="12" fillId="0" borderId="4" xfId="0" applyNumberFormat="1" applyFont="1" applyFill="1" applyBorder="1" applyAlignment="1">
      <alignment horizontal="right"/>
    </xf>
    <xf numFmtId="165" fontId="5" fillId="0" borderId="0" xfId="0" applyNumberFormat="1" applyFont="1" applyFill="1"/>
    <xf numFmtId="166" fontId="5" fillId="0" borderId="0" xfId="0" applyNumberFormat="1" applyFont="1" applyFill="1"/>
    <xf numFmtId="1" fontId="6" fillId="0" borderId="3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right"/>
    </xf>
    <xf numFmtId="4" fontId="11" fillId="0" borderId="5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4" fontId="8" fillId="0" borderId="31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4" fontId="7" fillId="0" borderId="47" xfId="0" applyNumberFormat="1" applyFont="1" applyFill="1" applyBorder="1" applyAlignment="1">
      <alignment horizontal="right"/>
    </xf>
    <xf numFmtId="4" fontId="7" fillId="0" borderId="48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" fontId="7" fillId="0" borderId="36" xfId="0" applyNumberFormat="1" applyFont="1" applyFill="1" applyBorder="1" applyAlignment="1">
      <alignment horizontal="right"/>
    </xf>
    <xf numFmtId="4" fontId="7" fillId="0" borderId="34" xfId="0" applyNumberFormat="1" applyFont="1" applyFill="1" applyBorder="1" applyAlignment="1">
      <alignment horizontal="right"/>
    </xf>
    <xf numFmtId="4" fontId="12" fillId="0" borderId="34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0" fontId="4" fillId="0" borderId="0" xfId="1" applyFont="1" applyFill="1" applyAlignment="1">
      <alignment vertical="center"/>
    </xf>
    <xf numFmtId="1" fontId="8" fillId="0" borderId="18" xfId="1" applyNumberFormat="1" applyFont="1" applyFill="1" applyBorder="1" applyAlignment="1">
      <alignment horizontal="center" vertical="center" wrapText="1"/>
    </xf>
    <xf numFmtId="1" fontId="8" fillId="0" borderId="19" xfId="1" applyNumberFormat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14" xfId="1" applyNumberFormat="1" applyFont="1" applyFill="1" applyBorder="1" applyAlignment="1">
      <alignment horizontal="center" vertical="center" wrapText="1"/>
    </xf>
    <xf numFmtId="1" fontId="6" fillId="0" borderId="21" xfId="1" applyNumberFormat="1" applyFont="1" applyFill="1" applyBorder="1" applyAlignment="1">
      <alignment horizontal="center" vertical="center" wrapText="1"/>
    </xf>
    <xf numFmtId="1" fontId="6" fillId="0" borderId="23" xfId="1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" fontId="7" fillId="0" borderId="18" xfId="1" applyNumberFormat="1" applyFont="1" applyFill="1" applyBorder="1" applyAlignment="1">
      <alignment horizontal="center" vertical="center" wrapText="1"/>
    </xf>
    <xf numFmtId="1" fontId="7" fillId="0" borderId="19" xfId="1" applyNumberFormat="1" applyFont="1" applyFill="1" applyBorder="1" applyAlignment="1">
      <alignment horizontal="center" vertical="center" wrapText="1"/>
    </xf>
    <xf numFmtId="1" fontId="7" fillId="0" borderId="20" xfId="1" applyNumberFormat="1" applyFont="1" applyFill="1" applyBorder="1" applyAlignment="1">
      <alignment horizontal="center" vertical="center" wrapText="1"/>
    </xf>
    <xf numFmtId="1" fontId="12" fillId="0" borderId="31" xfId="1" applyNumberFormat="1" applyFont="1" applyFill="1" applyBorder="1" applyAlignment="1">
      <alignment horizontal="center" vertical="center" wrapText="1"/>
    </xf>
    <xf numFmtId="1" fontId="12" fillId="0" borderId="10" xfId="1" applyNumberFormat="1" applyFont="1" applyFill="1" applyBorder="1" applyAlignment="1">
      <alignment horizontal="center" vertical="center" wrapText="1"/>
    </xf>
    <xf numFmtId="1" fontId="12" fillId="0" borderId="46" xfId="1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" fontId="8" fillId="0" borderId="22" xfId="1" applyNumberFormat="1" applyFont="1" applyFill="1" applyBorder="1" applyAlignment="1">
      <alignment horizontal="center" vertical="center" wrapText="1"/>
    </xf>
    <xf numFmtId="1" fontId="8" fillId="0" borderId="23" xfId="1" applyNumberFormat="1" applyFont="1" applyFill="1" applyBorder="1" applyAlignment="1">
      <alignment horizontal="center" vertical="center" wrapText="1"/>
    </xf>
    <xf numFmtId="1" fontId="8" fillId="0" borderId="13" xfId="1" applyNumberFormat="1" applyFont="1" applyFill="1" applyBorder="1" applyAlignment="1">
      <alignment horizontal="center" vertical="center" wrapText="1"/>
    </xf>
    <xf numFmtId="1" fontId="8" fillId="0" borderId="14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center" vertical="center" wrapText="1"/>
    </xf>
    <xf numFmtId="164" fontId="8" fillId="0" borderId="35" xfId="1" applyNumberFormat="1" applyFont="1" applyFill="1" applyBorder="1" applyAlignment="1">
      <alignment horizontal="center" vertical="center" wrapText="1"/>
    </xf>
    <xf numFmtId="164" fontId="8" fillId="0" borderId="42" xfId="1" applyNumberFormat="1" applyFont="1" applyFill="1" applyBorder="1" applyAlignment="1">
      <alignment horizontal="center" vertical="center" wrapText="1"/>
    </xf>
    <xf numFmtId="1" fontId="6" fillId="0" borderId="31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  <protection locked="0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164" fontId="7" fillId="0" borderId="25" xfId="1" applyNumberFormat="1" applyFont="1" applyFill="1" applyBorder="1" applyAlignment="1">
      <alignment horizontal="center" vertical="center" wrapText="1"/>
    </xf>
    <xf numFmtId="164" fontId="7" fillId="0" borderId="26" xfId="1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3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2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1FKP96-K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543279</xdr:colOff>
      <xdr:row>0</xdr:row>
      <xdr:rowOff>49389</xdr:rowOff>
    </xdr:from>
    <xdr:to>
      <xdr:col>4</xdr:col>
      <xdr:colOff>91722</xdr:colOff>
      <xdr:row>7</xdr:row>
      <xdr:rowOff>49388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C496C6-04C3-4980-B28E-B672D0FF0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390" y="49389"/>
          <a:ext cx="2081388" cy="1220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0"/>
  <sheetViews>
    <sheetView tabSelected="1" zoomScale="90" zoomScaleNormal="90" zoomScalePageLayoutView="80" workbookViewId="0">
      <selection activeCell="E6" sqref="E6"/>
    </sheetView>
  </sheetViews>
  <sheetFormatPr defaultColWidth="9.1796875" defaultRowHeight="13"/>
  <cols>
    <col min="1" max="1" width="9.7265625" style="7" customWidth="1"/>
    <col min="2" max="2" width="28.7265625" style="7" customWidth="1"/>
    <col min="3" max="3" width="16" style="7" customWidth="1"/>
    <col min="4" max="4" width="20.26953125" style="9" customWidth="1"/>
    <col min="5" max="5" width="15.7265625" style="9" customWidth="1"/>
    <col min="6" max="6" width="15.1796875" style="9" customWidth="1"/>
    <col min="7" max="7" width="16.1796875" style="9" customWidth="1"/>
    <col min="8" max="8" width="12.1796875" style="7" customWidth="1"/>
    <col min="9" max="9" width="11.453125" style="7" customWidth="1"/>
    <col min="10" max="10" width="12.1796875" style="7" customWidth="1"/>
    <col min="11" max="11" width="9.1796875" style="7"/>
    <col min="12" max="12" width="9.1796875" style="7" customWidth="1"/>
    <col min="13" max="16384" width="9.1796875" style="7"/>
  </cols>
  <sheetData>
    <row r="2" spans="1:12" ht="14">
      <c r="A2" s="143"/>
      <c r="B2" s="143"/>
      <c r="C2" s="143"/>
    </row>
    <row r="3" spans="1:12" ht="14">
      <c r="A3" s="90"/>
      <c r="B3" s="90"/>
      <c r="C3" s="90"/>
    </row>
    <row r="4" spans="1:12" ht="14">
      <c r="A4" s="90"/>
      <c r="B4" s="90"/>
      <c r="C4" s="90"/>
    </row>
    <row r="5" spans="1:12" ht="14">
      <c r="A5" s="90"/>
      <c r="B5" s="90"/>
      <c r="C5" s="90"/>
    </row>
    <row r="6" spans="1:12" ht="14">
      <c r="A6" s="90"/>
      <c r="B6" s="90"/>
      <c r="C6" s="90"/>
    </row>
    <row r="7" spans="1:12" ht="14">
      <c r="A7" s="90"/>
      <c r="B7" s="90"/>
      <c r="C7" s="90"/>
    </row>
    <row r="8" spans="1:12" ht="14">
      <c r="A8" s="144"/>
      <c r="B8" s="144"/>
      <c r="C8" s="144"/>
      <c r="E8" s="151"/>
      <c r="F8" s="151"/>
      <c r="G8" s="151"/>
    </row>
    <row r="9" spans="1:12" ht="17.5">
      <c r="A9" s="152" t="s">
        <v>74</v>
      </c>
      <c r="B9" s="152"/>
      <c r="C9" s="152"/>
      <c r="D9" s="152"/>
      <c r="E9" s="152"/>
      <c r="F9" s="152"/>
      <c r="G9" s="152"/>
    </row>
    <row r="10" spans="1:12" ht="13.5" thickBot="1"/>
    <row r="11" spans="1:12" ht="29.25" customHeight="1" thickBot="1">
      <c r="A11" s="153" t="s">
        <v>53</v>
      </c>
      <c r="B11" s="155" t="s">
        <v>1</v>
      </c>
      <c r="C11" s="156"/>
      <c r="D11" s="159" t="s">
        <v>65</v>
      </c>
      <c r="E11" s="161" t="s">
        <v>0</v>
      </c>
      <c r="F11" s="162"/>
      <c r="G11" s="163"/>
    </row>
    <row r="12" spans="1:12" ht="37.5" customHeight="1" thickBot="1">
      <c r="A12" s="154"/>
      <c r="B12" s="157"/>
      <c r="C12" s="158"/>
      <c r="D12" s="160"/>
      <c r="E12" s="46" t="s">
        <v>50</v>
      </c>
      <c r="F12" s="47" t="s">
        <v>66</v>
      </c>
      <c r="G12" s="47" t="s">
        <v>51</v>
      </c>
    </row>
    <row r="13" spans="1:12" ht="15.75" customHeight="1">
      <c r="A13" s="23">
        <v>1210</v>
      </c>
      <c r="B13" s="147" t="s">
        <v>25</v>
      </c>
      <c r="C13" s="148"/>
      <c r="D13" s="81">
        <f t="shared" ref="D13:D42" si="0">E13+F13+G13</f>
        <v>29439.97</v>
      </c>
      <c r="E13" s="36">
        <v>21656.45</v>
      </c>
      <c r="F13" s="81">
        <v>956.08</v>
      </c>
      <c r="G13" s="8">
        <v>6827.44</v>
      </c>
      <c r="I13" s="67"/>
      <c r="J13" s="67"/>
      <c r="K13" s="67"/>
      <c r="L13" s="66"/>
    </row>
    <row r="14" spans="1:12" ht="15.75" customHeight="1">
      <c r="A14" s="24" t="s">
        <v>4</v>
      </c>
      <c r="B14" s="100" t="s">
        <v>58</v>
      </c>
      <c r="C14" s="101"/>
      <c r="D14" s="5">
        <f t="shared" si="0"/>
        <v>17417.310000000001</v>
      </c>
      <c r="E14" s="6">
        <v>12989.6</v>
      </c>
      <c r="F14" s="5">
        <v>433.03</v>
      </c>
      <c r="G14" s="5">
        <v>3994.68</v>
      </c>
      <c r="I14" s="67"/>
      <c r="J14" s="67"/>
      <c r="K14" s="67"/>
      <c r="L14" s="66"/>
    </row>
    <row r="15" spans="1:12" ht="15.75" customHeight="1" thickBot="1">
      <c r="A15" s="26" t="s">
        <v>5</v>
      </c>
      <c r="B15" s="145" t="s">
        <v>67</v>
      </c>
      <c r="C15" s="146"/>
      <c r="D15" s="35">
        <f t="shared" si="0"/>
        <v>3332.08</v>
      </c>
      <c r="E15" s="37">
        <v>2834.91</v>
      </c>
      <c r="F15" s="35">
        <v>20.13</v>
      </c>
      <c r="G15" s="35">
        <v>477.04</v>
      </c>
      <c r="I15" s="67"/>
      <c r="J15" s="67"/>
      <c r="K15" s="67"/>
      <c r="L15" s="66"/>
    </row>
    <row r="16" spans="1:12" ht="16.5" customHeight="1" thickBot="1">
      <c r="A16" s="126" t="s">
        <v>42</v>
      </c>
      <c r="B16" s="127"/>
      <c r="C16" s="128"/>
      <c r="D16" s="82">
        <f t="shared" si="0"/>
        <v>50189.36</v>
      </c>
      <c r="E16" s="13">
        <f>SUM(E13:E15)</f>
        <v>37480.960000000006</v>
      </c>
      <c r="F16" s="12">
        <f>SUM(F13:F15)</f>
        <v>1409.2400000000002</v>
      </c>
      <c r="G16" s="12">
        <f>SUM(G13:G15)</f>
        <v>11299.16</v>
      </c>
    </row>
    <row r="17" spans="1:9" ht="15.75" customHeight="1">
      <c r="A17" s="28">
        <v>5110</v>
      </c>
      <c r="B17" s="98" t="s">
        <v>21</v>
      </c>
      <c r="C17" s="99"/>
      <c r="D17" s="3">
        <f>E17+F17+G17</f>
        <v>112130.07</v>
      </c>
      <c r="E17" s="4">
        <v>88229.03</v>
      </c>
      <c r="F17" s="3">
        <v>3773.8</v>
      </c>
      <c r="G17" s="3">
        <v>20127.239999999998</v>
      </c>
      <c r="I17" s="55"/>
    </row>
    <row r="18" spans="1:9" ht="15.75" customHeight="1">
      <c r="A18" s="27" t="s">
        <v>2</v>
      </c>
      <c r="B18" s="100" t="s">
        <v>58</v>
      </c>
      <c r="C18" s="101"/>
      <c r="D18" s="5">
        <f t="shared" si="0"/>
        <v>77243.62999999999</v>
      </c>
      <c r="E18" s="6">
        <v>61072.369999999995</v>
      </c>
      <c r="F18" s="5">
        <v>3382.63</v>
      </c>
      <c r="G18" s="5">
        <v>12788.630000000001</v>
      </c>
    </row>
    <row r="19" spans="1:9" ht="15.75" customHeight="1" thickBot="1">
      <c r="A19" s="45" t="s">
        <v>3</v>
      </c>
      <c r="B19" s="145" t="s">
        <v>67</v>
      </c>
      <c r="C19" s="146"/>
      <c r="D19" s="35">
        <f t="shared" si="0"/>
        <v>28523.61</v>
      </c>
      <c r="E19" s="37">
        <v>28178</v>
      </c>
      <c r="F19" s="35">
        <v>24.4</v>
      </c>
      <c r="G19" s="35">
        <v>321.20999999999998</v>
      </c>
    </row>
    <row r="20" spans="1:9" ht="16.5" customHeight="1" thickBot="1">
      <c r="A20" s="126" t="s">
        <v>43</v>
      </c>
      <c r="B20" s="127"/>
      <c r="C20" s="128"/>
      <c r="D20" s="12">
        <f t="shared" si="0"/>
        <v>217897.30999999997</v>
      </c>
      <c r="E20" s="13">
        <f>SUM(E17:E19)</f>
        <v>177479.4</v>
      </c>
      <c r="F20" s="12">
        <f>SUM(F17:F19)</f>
        <v>7180.83</v>
      </c>
      <c r="G20" s="12">
        <f>SUM(G17:G19)</f>
        <v>33237.079999999994</v>
      </c>
    </row>
    <row r="21" spans="1:9" ht="15.75" customHeight="1">
      <c r="A21" s="28">
        <v>5140</v>
      </c>
      <c r="B21" s="98" t="s">
        <v>70</v>
      </c>
      <c r="C21" s="99"/>
      <c r="D21" s="3">
        <f>E21+F21+G21</f>
        <v>150.5</v>
      </c>
      <c r="E21" s="8">
        <v>59.02</v>
      </c>
      <c r="F21" s="8">
        <v>14.69</v>
      </c>
      <c r="G21" s="80">
        <v>76.790000000000006</v>
      </c>
      <c r="H21" s="9"/>
    </row>
    <row r="22" spans="1:9" ht="15.75" customHeight="1">
      <c r="A22" s="27" t="s">
        <v>71</v>
      </c>
      <c r="B22" s="100" t="s">
        <v>58</v>
      </c>
      <c r="C22" s="101"/>
      <c r="D22" s="3">
        <f t="shared" ref="D22:D23" si="1">E22+F22+G22</f>
        <v>33.08</v>
      </c>
      <c r="E22" s="5">
        <v>25.67</v>
      </c>
      <c r="F22" s="5">
        <v>0</v>
      </c>
      <c r="G22" s="78">
        <v>7.41</v>
      </c>
      <c r="H22" s="9"/>
    </row>
    <row r="23" spans="1:9" ht="15.75" customHeight="1" thickBot="1">
      <c r="A23" s="45" t="s">
        <v>72</v>
      </c>
      <c r="B23" s="145" t="s">
        <v>67</v>
      </c>
      <c r="C23" s="146"/>
      <c r="D23" s="3">
        <f t="shared" si="1"/>
        <v>0</v>
      </c>
      <c r="E23" s="35">
        <v>0</v>
      </c>
      <c r="F23" s="35">
        <v>0</v>
      </c>
      <c r="G23" s="79">
        <v>0</v>
      </c>
      <c r="H23" s="9"/>
    </row>
    <row r="24" spans="1:9" ht="16.5" customHeight="1" thickBot="1">
      <c r="A24" s="126" t="s">
        <v>43</v>
      </c>
      <c r="B24" s="127"/>
      <c r="C24" s="128"/>
      <c r="D24" s="12">
        <f t="shared" ref="D24" si="2">E24+F24+G24</f>
        <v>183.57999999999998</v>
      </c>
      <c r="E24" s="13">
        <f>SUM(E21:E23)</f>
        <v>84.69</v>
      </c>
      <c r="F24" s="12">
        <f>SUM(F21:F23)</f>
        <v>14.69</v>
      </c>
      <c r="G24" s="12">
        <f>SUM(G21:G23)</f>
        <v>84.2</v>
      </c>
      <c r="H24" s="9"/>
    </row>
    <row r="25" spans="1:9" ht="15.75" customHeight="1">
      <c r="A25" s="28">
        <v>5200</v>
      </c>
      <c r="B25" s="98" t="s">
        <v>22</v>
      </c>
      <c r="C25" s="99"/>
      <c r="D25" s="3">
        <f t="shared" si="0"/>
        <v>2344.9899999999998</v>
      </c>
      <c r="E25" s="4">
        <v>1545</v>
      </c>
      <c r="F25" s="3">
        <v>118.2</v>
      </c>
      <c r="G25" s="3">
        <v>681.79</v>
      </c>
    </row>
    <row r="26" spans="1:9" ht="15.75" customHeight="1">
      <c r="A26" s="27" t="s">
        <v>6</v>
      </c>
      <c r="B26" s="100" t="s">
        <v>58</v>
      </c>
      <c r="C26" s="101"/>
      <c r="D26" s="5">
        <f t="shared" si="0"/>
        <v>55349.11</v>
      </c>
      <c r="E26" s="6">
        <v>49754.080000000002</v>
      </c>
      <c r="F26" s="3">
        <v>0</v>
      </c>
      <c r="G26" s="5">
        <v>5595.03</v>
      </c>
    </row>
    <row r="27" spans="1:9" ht="15.75" customHeight="1" thickBot="1">
      <c r="A27" s="29" t="s">
        <v>7</v>
      </c>
      <c r="B27" s="102" t="s">
        <v>67</v>
      </c>
      <c r="C27" s="103"/>
      <c r="D27" s="10">
        <f t="shared" si="0"/>
        <v>83.860000000000014</v>
      </c>
      <c r="E27" s="11">
        <v>80.600000000000009</v>
      </c>
      <c r="F27" s="10">
        <v>0</v>
      </c>
      <c r="G27" s="10">
        <v>3.26</v>
      </c>
    </row>
    <row r="28" spans="1:9" ht="16.5" customHeight="1" thickBot="1">
      <c r="A28" s="126" t="s">
        <v>44</v>
      </c>
      <c r="B28" s="127"/>
      <c r="C28" s="128"/>
      <c r="D28" s="12">
        <f t="shared" si="0"/>
        <v>57777.96</v>
      </c>
      <c r="E28" s="13">
        <f>SUM(E25:E27)</f>
        <v>51379.68</v>
      </c>
      <c r="F28" s="12">
        <f>SUM(F25:F27)</f>
        <v>118.2</v>
      </c>
      <c r="G28" s="12">
        <f>SUM(G25:G27)</f>
        <v>6280.08</v>
      </c>
    </row>
    <row r="29" spans="1:9" ht="16.5" customHeight="1">
      <c r="A29" s="30">
        <v>5420</v>
      </c>
      <c r="B29" s="98" t="s">
        <v>36</v>
      </c>
      <c r="C29" s="99"/>
      <c r="D29" s="3">
        <f t="shared" si="0"/>
        <v>90.05</v>
      </c>
      <c r="E29" s="3">
        <v>90.05</v>
      </c>
      <c r="F29" s="3">
        <v>0</v>
      </c>
      <c r="G29" s="3">
        <v>0</v>
      </c>
    </row>
    <row r="30" spans="1:9" ht="16.5" customHeight="1">
      <c r="A30" s="25" t="s">
        <v>31</v>
      </c>
      <c r="B30" s="100" t="s">
        <v>58</v>
      </c>
      <c r="C30" s="101"/>
      <c r="D30" s="5">
        <f t="shared" si="0"/>
        <v>1525.74</v>
      </c>
      <c r="E30" s="4">
        <v>1029.76</v>
      </c>
      <c r="F30" s="3">
        <v>0</v>
      </c>
      <c r="G30" s="3">
        <v>495.98</v>
      </c>
    </row>
    <row r="31" spans="1:9" ht="16.5" customHeight="1" thickBot="1">
      <c r="A31" s="29" t="s">
        <v>28</v>
      </c>
      <c r="B31" s="102" t="s">
        <v>67</v>
      </c>
      <c r="C31" s="103"/>
      <c r="D31" s="10">
        <f t="shared" si="0"/>
        <v>0</v>
      </c>
      <c r="E31" s="3">
        <v>0</v>
      </c>
      <c r="F31" s="3">
        <v>0</v>
      </c>
      <c r="G31" s="3">
        <v>0</v>
      </c>
    </row>
    <row r="32" spans="1:9" ht="16.5" customHeight="1" thickBot="1">
      <c r="A32" s="126" t="s">
        <v>45</v>
      </c>
      <c r="B32" s="127"/>
      <c r="C32" s="128"/>
      <c r="D32" s="12">
        <f t="shared" si="0"/>
        <v>1615.79</v>
      </c>
      <c r="E32" s="13">
        <f>SUM(E29:E31)</f>
        <v>1119.81</v>
      </c>
      <c r="F32" s="12">
        <f>SUM(F29:F31)</f>
        <v>0</v>
      </c>
      <c r="G32" s="12">
        <f>SUM(G29:G31)</f>
        <v>495.98</v>
      </c>
    </row>
    <row r="33" spans="1:7" ht="15.75" customHeight="1">
      <c r="A33" s="30">
        <v>5440</v>
      </c>
      <c r="B33" s="98" t="s">
        <v>37</v>
      </c>
      <c r="C33" s="99"/>
      <c r="D33" s="3">
        <f t="shared" si="0"/>
        <v>0.71</v>
      </c>
      <c r="E33" s="4">
        <v>0.63</v>
      </c>
      <c r="F33" s="3">
        <v>0</v>
      </c>
      <c r="G33" s="3">
        <v>0.08</v>
      </c>
    </row>
    <row r="34" spans="1:7" ht="15.75" customHeight="1">
      <c r="A34" s="25" t="s">
        <v>32</v>
      </c>
      <c r="B34" s="100" t="s">
        <v>58</v>
      </c>
      <c r="C34" s="101"/>
      <c r="D34" s="5">
        <f t="shared" si="0"/>
        <v>0</v>
      </c>
      <c r="E34" s="4">
        <v>0</v>
      </c>
      <c r="F34" s="3">
        <v>0</v>
      </c>
      <c r="G34" s="3">
        <v>0</v>
      </c>
    </row>
    <row r="35" spans="1:7" ht="15.75" customHeight="1" thickBot="1">
      <c r="A35" s="29" t="s">
        <v>29</v>
      </c>
      <c r="B35" s="102" t="s">
        <v>67</v>
      </c>
      <c r="C35" s="103"/>
      <c r="D35" s="10">
        <f t="shared" si="0"/>
        <v>0</v>
      </c>
      <c r="E35" s="4">
        <v>0</v>
      </c>
      <c r="F35" s="3">
        <v>0</v>
      </c>
      <c r="G35" s="3">
        <v>0</v>
      </c>
    </row>
    <row r="36" spans="1:7" ht="16.5" customHeight="1" thickBot="1">
      <c r="A36" s="126" t="s">
        <v>46</v>
      </c>
      <c r="B36" s="127"/>
      <c r="C36" s="128"/>
      <c r="D36" s="83">
        <f>E36+F36+G36</f>
        <v>0.71</v>
      </c>
      <c r="E36" s="12">
        <f>SUM(E33:E35)</f>
        <v>0.63</v>
      </c>
      <c r="F36" s="13">
        <f t="shared" ref="F36:G36" si="3">SUM(F33:F35)</f>
        <v>0</v>
      </c>
      <c r="G36" s="12">
        <f t="shared" si="3"/>
        <v>0.08</v>
      </c>
    </row>
    <row r="37" spans="1:7" ht="15.75" customHeight="1">
      <c r="A37" s="2">
        <v>5530</v>
      </c>
      <c r="B37" s="150" t="s">
        <v>38</v>
      </c>
      <c r="C37" s="99"/>
      <c r="D37" s="8">
        <f t="shared" si="0"/>
        <v>2514.35</v>
      </c>
      <c r="E37" s="4">
        <v>1682.46</v>
      </c>
      <c r="F37" s="3">
        <v>149.54</v>
      </c>
      <c r="G37" s="3">
        <v>682.35</v>
      </c>
    </row>
    <row r="38" spans="1:7" ht="15.75" customHeight="1">
      <c r="A38" s="1" t="s">
        <v>33</v>
      </c>
      <c r="B38" s="149" t="s">
        <v>58</v>
      </c>
      <c r="C38" s="101"/>
      <c r="D38" s="5">
        <f t="shared" si="0"/>
        <v>3229.44</v>
      </c>
      <c r="E38" s="6">
        <v>3204.38</v>
      </c>
      <c r="F38" s="3">
        <v>0</v>
      </c>
      <c r="G38" s="5">
        <v>25.06</v>
      </c>
    </row>
    <row r="39" spans="1:7" ht="15.75" customHeight="1" thickBot="1">
      <c r="A39" s="1" t="s">
        <v>34</v>
      </c>
      <c r="B39" s="149" t="s">
        <v>67</v>
      </c>
      <c r="C39" s="101"/>
      <c r="D39" s="35">
        <f t="shared" si="0"/>
        <v>580.75023999999996</v>
      </c>
      <c r="E39" s="11">
        <v>580.75</v>
      </c>
      <c r="F39" s="3">
        <v>0</v>
      </c>
      <c r="G39" s="3">
        <v>2.4000000000000001E-4</v>
      </c>
    </row>
    <row r="40" spans="1:7" ht="16.5" customHeight="1" thickBot="1">
      <c r="A40" s="126" t="s">
        <v>47</v>
      </c>
      <c r="B40" s="127"/>
      <c r="C40" s="128"/>
      <c r="D40" s="82">
        <f t="shared" si="0"/>
        <v>6324.5402400000003</v>
      </c>
      <c r="E40" s="13">
        <f>SUM(E37:E39)</f>
        <v>5467.59</v>
      </c>
      <c r="F40" s="12">
        <f>SUM(F37:F39)</f>
        <v>149.54</v>
      </c>
      <c r="G40" s="12">
        <f>SUM(G37:G39)</f>
        <v>707.41023999999993</v>
      </c>
    </row>
    <row r="41" spans="1:7" ht="15.75" customHeight="1">
      <c r="A41" s="38">
        <v>6000</v>
      </c>
      <c r="B41" s="98" t="s">
        <v>39</v>
      </c>
      <c r="C41" s="99"/>
      <c r="D41" s="3">
        <f t="shared" si="0"/>
        <v>221.86</v>
      </c>
      <c r="E41" s="4">
        <v>157.82</v>
      </c>
      <c r="F41" s="3">
        <v>0</v>
      </c>
      <c r="G41" s="3">
        <v>64.040000000000006</v>
      </c>
    </row>
    <row r="42" spans="1:7" ht="15.5">
      <c r="A42" s="31" t="s">
        <v>35</v>
      </c>
      <c r="B42" s="100" t="s">
        <v>58</v>
      </c>
      <c r="C42" s="101"/>
      <c r="D42" s="5">
        <f t="shared" si="0"/>
        <v>88.29</v>
      </c>
      <c r="E42" s="6">
        <v>76.150000000000006</v>
      </c>
      <c r="F42" s="5">
        <v>0</v>
      </c>
      <c r="G42" s="5">
        <v>12.14</v>
      </c>
    </row>
    <row r="43" spans="1:7" ht="16" thickBot="1">
      <c r="A43" s="39" t="s">
        <v>30</v>
      </c>
      <c r="B43" s="102" t="s">
        <v>69</v>
      </c>
      <c r="C43" s="103"/>
      <c r="D43" s="10">
        <v>0</v>
      </c>
      <c r="E43" s="11">
        <v>0</v>
      </c>
      <c r="F43" s="10">
        <v>0</v>
      </c>
      <c r="G43" s="10">
        <v>0</v>
      </c>
    </row>
    <row r="44" spans="1:7" ht="16.5" customHeight="1" thickBot="1">
      <c r="A44" s="126" t="s">
        <v>48</v>
      </c>
      <c r="B44" s="127"/>
      <c r="C44" s="128"/>
      <c r="D44" s="12">
        <f t="shared" ref="D44:D59" si="4">E44+F44+G44</f>
        <v>310.14999999999998</v>
      </c>
      <c r="E44" s="12">
        <f>SUM(E41:E43)</f>
        <v>233.97</v>
      </c>
      <c r="F44" s="13">
        <f>SUM(F41:F43)</f>
        <v>0</v>
      </c>
      <c r="G44" s="12">
        <f>SUM(G41:G43)</f>
        <v>76.180000000000007</v>
      </c>
    </row>
    <row r="45" spans="1:7" ht="15.75" customHeight="1">
      <c r="A45" s="30">
        <v>7200</v>
      </c>
      <c r="B45" s="98" t="s">
        <v>56</v>
      </c>
      <c r="C45" s="99"/>
      <c r="D45" s="3">
        <f>E45+F45+G45</f>
        <v>8696.0106999999989</v>
      </c>
      <c r="E45" s="4">
        <v>6347.86</v>
      </c>
      <c r="F45" s="3">
        <v>4.07</v>
      </c>
      <c r="G45" s="3">
        <v>2344.0807</v>
      </c>
    </row>
    <row r="46" spans="1:7" ht="15.75" customHeight="1">
      <c r="A46" s="25" t="s">
        <v>54</v>
      </c>
      <c r="B46" s="100" t="s">
        <v>58</v>
      </c>
      <c r="C46" s="101"/>
      <c r="D46" s="5">
        <f t="shared" si="4"/>
        <v>83.64</v>
      </c>
      <c r="E46" s="6">
        <v>57.01</v>
      </c>
      <c r="F46" s="5">
        <v>3.08</v>
      </c>
      <c r="G46" s="5">
        <v>23.55</v>
      </c>
    </row>
    <row r="47" spans="1:7" ht="15.75" customHeight="1" thickBot="1">
      <c r="A47" s="29" t="s">
        <v>55</v>
      </c>
      <c r="B47" s="102" t="s">
        <v>67</v>
      </c>
      <c r="C47" s="103"/>
      <c r="D47" s="10">
        <f t="shared" si="4"/>
        <v>180.65</v>
      </c>
      <c r="E47" s="11">
        <v>180.13</v>
      </c>
      <c r="F47" s="3">
        <v>0</v>
      </c>
      <c r="G47" s="10">
        <v>0.52</v>
      </c>
    </row>
    <row r="48" spans="1:7" ht="16" thickBot="1">
      <c r="A48" s="126" t="s">
        <v>57</v>
      </c>
      <c r="B48" s="127"/>
      <c r="C48" s="128"/>
      <c r="D48" s="12">
        <f t="shared" si="4"/>
        <v>8960.3006999999998</v>
      </c>
      <c r="E48" s="13">
        <f>SUM(E45:E47)</f>
        <v>6585</v>
      </c>
      <c r="F48" s="12">
        <f>SUM(F45:F47)</f>
        <v>7.15</v>
      </c>
      <c r="G48" s="12">
        <f>SUM(G45:G47)</f>
        <v>2368.1507000000001</v>
      </c>
    </row>
    <row r="49" spans="1:7" ht="46.5" customHeight="1">
      <c r="A49" s="30">
        <v>8300</v>
      </c>
      <c r="B49" s="135" t="s">
        <v>27</v>
      </c>
      <c r="C49" s="136"/>
      <c r="D49" s="3">
        <f t="shared" si="4"/>
        <v>0</v>
      </c>
      <c r="E49" s="4">
        <v>0</v>
      </c>
      <c r="F49" s="3">
        <v>0</v>
      </c>
      <c r="G49" s="3">
        <v>0</v>
      </c>
    </row>
    <row r="50" spans="1:7" ht="15.75" customHeight="1">
      <c r="A50" s="25" t="s">
        <v>8</v>
      </c>
      <c r="B50" s="100" t="s">
        <v>58</v>
      </c>
      <c r="C50" s="101"/>
      <c r="D50" s="5">
        <f t="shared" si="4"/>
        <v>0</v>
      </c>
      <c r="E50" s="6">
        <v>0</v>
      </c>
      <c r="F50" s="5">
        <v>0</v>
      </c>
      <c r="G50" s="5">
        <v>0</v>
      </c>
    </row>
    <row r="51" spans="1:7" ht="15.75" customHeight="1" thickBot="1">
      <c r="A51" s="29" t="s">
        <v>9</v>
      </c>
      <c r="B51" s="102" t="s">
        <v>67</v>
      </c>
      <c r="C51" s="103"/>
      <c r="D51" s="10">
        <f t="shared" si="4"/>
        <v>0</v>
      </c>
      <c r="E51" s="11">
        <v>0</v>
      </c>
      <c r="F51" s="10">
        <v>0</v>
      </c>
      <c r="G51" s="10">
        <v>0</v>
      </c>
    </row>
    <row r="52" spans="1:7" ht="16" thickBot="1">
      <c r="A52" s="126" t="s">
        <v>49</v>
      </c>
      <c r="B52" s="127"/>
      <c r="C52" s="128"/>
      <c r="D52" s="12">
        <f t="shared" si="4"/>
        <v>0</v>
      </c>
      <c r="E52" s="13">
        <f>SUM(E49:E51)</f>
        <v>0</v>
      </c>
      <c r="F52" s="12">
        <f>SUM(F49:F51)</f>
        <v>0</v>
      </c>
      <c r="G52" s="12">
        <f>SUM(G49:G51)</f>
        <v>0</v>
      </c>
    </row>
    <row r="53" spans="1:7" ht="69.75" customHeight="1">
      <c r="A53" s="40">
        <v>38</v>
      </c>
      <c r="B53" s="129" t="s">
        <v>73</v>
      </c>
      <c r="C53" s="130"/>
      <c r="D53" s="14">
        <f t="shared" si="4"/>
        <v>155588.51070000001</v>
      </c>
      <c r="E53" s="17">
        <f t="shared" ref="E53:G55" si="5">E13+E17+E25+E29+E33+E37+E41+E45+E49+E21</f>
        <v>119768.32000000002</v>
      </c>
      <c r="F53" s="14">
        <f t="shared" si="5"/>
        <v>5016.3799999999992</v>
      </c>
      <c r="G53" s="14">
        <f t="shared" si="5"/>
        <v>30803.810699999998</v>
      </c>
    </row>
    <row r="54" spans="1:7" ht="48.75" customHeight="1">
      <c r="A54" s="32" t="s">
        <v>11</v>
      </c>
      <c r="B54" s="131" t="s">
        <v>64</v>
      </c>
      <c r="C54" s="132"/>
      <c r="D54" s="15">
        <f>E54+F54+G54</f>
        <v>154970.23999999999</v>
      </c>
      <c r="E54" s="16">
        <f t="shared" si="5"/>
        <v>128209.01999999999</v>
      </c>
      <c r="F54" s="15">
        <f t="shared" si="5"/>
        <v>3818.74</v>
      </c>
      <c r="G54" s="34">
        <f t="shared" si="5"/>
        <v>22942.48</v>
      </c>
    </row>
    <row r="55" spans="1:7" ht="45.75" customHeight="1" thickBot="1">
      <c r="A55" s="41" t="s">
        <v>12</v>
      </c>
      <c r="B55" s="133" t="s">
        <v>59</v>
      </c>
      <c r="C55" s="134"/>
      <c r="D55" s="50">
        <f t="shared" si="4"/>
        <v>32700.950239999998</v>
      </c>
      <c r="E55" s="51">
        <f t="shared" si="5"/>
        <v>31854.39</v>
      </c>
      <c r="F55" s="50">
        <f t="shared" si="5"/>
        <v>44.53</v>
      </c>
      <c r="G55" s="52">
        <f t="shared" si="5"/>
        <v>802.03023999999994</v>
      </c>
    </row>
    <row r="56" spans="1:7" ht="39.75" customHeight="1" thickBot="1">
      <c r="A56" s="53" t="s">
        <v>10</v>
      </c>
      <c r="B56" s="124" t="s">
        <v>52</v>
      </c>
      <c r="C56" s="125"/>
      <c r="D56" s="21">
        <f>E56+F56+G56</f>
        <v>343259.70094000007</v>
      </c>
      <c r="E56" s="20">
        <f>SUM(E53:E55)</f>
        <v>279831.73000000004</v>
      </c>
      <c r="F56" s="21">
        <f>SUM(F53:F55)</f>
        <v>8879.65</v>
      </c>
      <c r="G56" s="54">
        <f>SUM(G53:G55)</f>
        <v>54548.320939999998</v>
      </c>
    </row>
    <row r="57" spans="1:7" ht="30.75" customHeight="1">
      <c r="A57" s="68">
        <v>2200</v>
      </c>
      <c r="B57" s="137" t="s">
        <v>24</v>
      </c>
      <c r="C57" s="138"/>
      <c r="D57" s="8">
        <f t="shared" si="4"/>
        <v>109157.88</v>
      </c>
      <c r="E57" s="36">
        <v>91666.05</v>
      </c>
      <c r="F57" s="8">
        <v>912.37</v>
      </c>
      <c r="G57" s="8">
        <v>16579.46</v>
      </c>
    </row>
    <row r="58" spans="1:7" ht="21" customHeight="1">
      <c r="A58" s="32" t="s">
        <v>13</v>
      </c>
      <c r="B58" s="139" t="s">
        <v>58</v>
      </c>
      <c r="C58" s="140"/>
      <c r="D58" s="88">
        <f t="shared" si="4"/>
        <v>41702.640000000007</v>
      </c>
      <c r="E58" s="89">
        <v>33916.160000000003</v>
      </c>
      <c r="F58" s="5">
        <v>2702.79</v>
      </c>
      <c r="G58" s="5">
        <v>5083.6899999999996</v>
      </c>
    </row>
    <row r="59" spans="1:7" ht="19.5" customHeight="1" thickBot="1">
      <c r="A59" s="41" t="s">
        <v>14</v>
      </c>
      <c r="B59" s="141" t="s">
        <v>67</v>
      </c>
      <c r="C59" s="142"/>
      <c r="D59" s="10">
        <f t="shared" si="4"/>
        <v>32701.79</v>
      </c>
      <c r="E59" s="11">
        <v>32451.13</v>
      </c>
      <c r="F59" s="10">
        <v>76.400000000000006</v>
      </c>
      <c r="G59" s="10">
        <v>174.26</v>
      </c>
    </row>
    <row r="60" spans="1:7" s="22" customFormat="1" ht="30.75" customHeight="1" thickBot="1">
      <c r="A60" s="122" t="s">
        <v>68</v>
      </c>
      <c r="B60" s="123"/>
      <c r="C60" s="123"/>
      <c r="D60" s="21">
        <f>D59+D58+D57</f>
        <v>183562.31</v>
      </c>
      <c r="E60" s="20">
        <f t="shared" ref="E60:G60" si="6">E59+E58+E57</f>
        <v>158033.34000000003</v>
      </c>
      <c r="F60" s="21">
        <f t="shared" si="6"/>
        <v>3691.56</v>
      </c>
      <c r="G60" s="21">
        <f t="shared" si="6"/>
        <v>21837.41</v>
      </c>
    </row>
    <row r="61" spans="1:7" ht="15.5">
      <c r="A61" s="28">
        <v>1100</v>
      </c>
      <c r="B61" s="98" t="s">
        <v>40</v>
      </c>
      <c r="C61" s="99"/>
      <c r="D61" s="3">
        <f t="shared" ref="D61:D70" si="7">E61+F61+G61</f>
        <v>229914.13999999998</v>
      </c>
      <c r="E61" s="4">
        <v>140322.31</v>
      </c>
      <c r="F61" s="3">
        <v>20602.650000000001</v>
      </c>
      <c r="G61" s="3">
        <v>68989.179999999993</v>
      </c>
    </row>
    <row r="62" spans="1:7" ht="15.5">
      <c r="A62" s="27" t="s">
        <v>15</v>
      </c>
      <c r="B62" s="100" t="s">
        <v>58</v>
      </c>
      <c r="C62" s="101"/>
      <c r="D62" s="5">
        <f t="shared" si="7"/>
        <v>32578.199999999997</v>
      </c>
      <c r="E62" s="6">
        <v>23461.68</v>
      </c>
      <c r="F62" s="5">
        <v>3136.44</v>
      </c>
      <c r="G62" s="5">
        <v>5980.08</v>
      </c>
    </row>
    <row r="63" spans="1:7" ht="16" thickBot="1">
      <c r="A63" s="56" t="s">
        <v>16</v>
      </c>
      <c r="B63" s="102" t="s">
        <v>69</v>
      </c>
      <c r="C63" s="103"/>
      <c r="D63" s="10">
        <f t="shared" si="7"/>
        <v>24963.300000000003</v>
      </c>
      <c r="E63" s="11">
        <v>24630.06</v>
      </c>
      <c r="F63" s="10">
        <v>59.74</v>
      </c>
      <c r="G63" s="10">
        <v>273.5</v>
      </c>
    </row>
    <row r="64" spans="1:7" ht="15.75" customHeight="1" thickBot="1">
      <c r="A64" s="104" t="s">
        <v>19</v>
      </c>
      <c r="B64" s="105"/>
      <c r="C64" s="106"/>
      <c r="D64" s="12">
        <f t="shared" si="7"/>
        <v>287455.64</v>
      </c>
      <c r="E64" s="13">
        <f>SUM(E61:E63)</f>
        <v>188414.05</v>
      </c>
      <c r="F64" s="12">
        <f>SUM(F61:F63)</f>
        <v>23798.83</v>
      </c>
      <c r="G64" s="12">
        <f>SUM(G61:G63)</f>
        <v>75242.759999999995</v>
      </c>
    </row>
    <row r="65" spans="1:7" s="48" customFormat="1" ht="16" hidden="1" thickBot="1">
      <c r="A65" s="57">
        <v>4200</v>
      </c>
      <c r="B65" s="112" t="s">
        <v>26</v>
      </c>
      <c r="C65" s="113"/>
      <c r="D65" s="58">
        <f t="shared" si="7"/>
        <v>0</v>
      </c>
      <c r="E65" s="59"/>
      <c r="F65" s="58">
        <v>0</v>
      </c>
      <c r="G65" s="58"/>
    </row>
    <row r="66" spans="1:7" s="48" customFormat="1" ht="15.75" hidden="1" customHeight="1">
      <c r="A66" s="60" t="s">
        <v>20</v>
      </c>
      <c r="B66" s="110" t="s">
        <v>58</v>
      </c>
      <c r="C66" s="111"/>
      <c r="D66" s="61">
        <f t="shared" si="7"/>
        <v>0</v>
      </c>
      <c r="E66" s="62"/>
      <c r="F66" s="61">
        <v>0</v>
      </c>
      <c r="G66" s="63"/>
    </row>
    <row r="67" spans="1:7" s="48" customFormat="1" ht="16.5" hidden="1" customHeight="1">
      <c r="A67" s="107" t="s">
        <v>23</v>
      </c>
      <c r="B67" s="108"/>
      <c r="C67" s="109"/>
      <c r="D67" s="84">
        <f t="shared" si="7"/>
        <v>0</v>
      </c>
      <c r="E67" s="64">
        <f>SUM(E65:E66)</f>
        <v>0</v>
      </c>
      <c r="F67" s="65">
        <f>SUM(F65:F66)</f>
        <v>0</v>
      </c>
      <c r="G67" s="65">
        <f>SUM(G65:G66)</f>
        <v>0</v>
      </c>
    </row>
    <row r="68" spans="1:7" ht="37.5" customHeight="1">
      <c r="A68" s="69"/>
      <c r="B68" s="96" t="s">
        <v>41</v>
      </c>
      <c r="C68" s="97"/>
      <c r="D68" s="85">
        <f>E68+F68+G68</f>
        <v>229914.13999999998</v>
      </c>
      <c r="E68" s="70">
        <f t="shared" ref="E68:G69" si="8">E61+E65</f>
        <v>140322.31</v>
      </c>
      <c r="F68" s="71">
        <f t="shared" si="8"/>
        <v>20602.650000000001</v>
      </c>
      <c r="G68" s="14">
        <f t="shared" si="8"/>
        <v>68989.179999999993</v>
      </c>
    </row>
    <row r="69" spans="1:7" ht="36" customHeight="1">
      <c r="A69" s="72"/>
      <c r="B69" s="94" t="s">
        <v>60</v>
      </c>
      <c r="C69" s="95"/>
      <c r="D69" s="73">
        <f>E69+F69+G69</f>
        <v>32578.199999999997</v>
      </c>
      <c r="E69" s="74">
        <f>E62+E66</f>
        <v>23461.68</v>
      </c>
      <c r="F69" s="73">
        <f t="shared" si="8"/>
        <v>3136.44</v>
      </c>
      <c r="G69" s="15">
        <f t="shared" si="8"/>
        <v>5980.08</v>
      </c>
    </row>
    <row r="70" spans="1:7" ht="35.25" customHeight="1" thickBot="1">
      <c r="A70" s="72"/>
      <c r="B70" s="94" t="s">
        <v>61</v>
      </c>
      <c r="C70" s="95"/>
      <c r="D70" s="86">
        <f t="shared" si="7"/>
        <v>24963.300000000003</v>
      </c>
      <c r="E70" s="74">
        <f>E63</f>
        <v>24630.06</v>
      </c>
      <c r="F70" s="73">
        <f>F63</f>
        <v>59.74</v>
      </c>
      <c r="G70" s="75">
        <f>G63</f>
        <v>273.5</v>
      </c>
    </row>
    <row r="71" spans="1:7" ht="18" customHeight="1" thickBot="1">
      <c r="A71" s="91" t="s">
        <v>17</v>
      </c>
      <c r="B71" s="92"/>
      <c r="C71" s="93"/>
      <c r="D71" s="76">
        <f>E71+F71+G71</f>
        <v>287455.64</v>
      </c>
      <c r="E71" s="76">
        <f>SUM(E68:E70)</f>
        <v>188414.05</v>
      </c>
      <c r="F71" s="77">
        <f>SUM(F68:F70)</f>
        <v>23798.83</v>
      </c>
      <c r="G71" s="76">
        <f>SUM(G68:G70)</f>
        <v>75242.759999999995</v>
      </c>
    </row>
    <row r="72" spans="1:7" ht="21" customHeight="1">
      <c r="A72" s="115" t="s">
        <v>62</v>
      </c>
      <c r="B72" s="115"/>
      <c r="C72" s="116"/>
      <c r="D72" s="18">
        <f>E72+F72+G72</f>
        <v>494660.5307</v>
      </c>
      <c r="E72" s="18">
        <f>E68+E57+E53</f>
        <v>351756.68</v>
      </c>
      <c r="F72" s="44">
        <f t="shared" ref="F72:G73" si="9">F68+F57+F53</f>
        <v>26531.4</v>
      </c>
      <c r="G72" s="18">
        <f t="shared" si="9"/>
        <v>116372.45069999999</v>
      </c>
    </row>
    <row r="73" spans="1:7" ht="21" customHeight="1">
      <c r="A73" s="117" t="s">
        <v>63</v>
      </c>
      <c r="B73" s="117"/>
      <c r="C73" s="118"/>
      <c r="D73" s="19">
        <f>E73+F73+G73</f>
        <v>229251.08</v>
      </c>
      <c r="E73" s="19">
        <f>E69+E58+E54</f>
        <v>185586.86</v>
      </c>
      <c r="F73" s="42">
        <f t="shared" si="9"/>
        <v>9657.9699999999993</v>
      </c>
      <c r="G73" s="19">
        <f t="shared" si="9"/>
        <v>34006.25</v>
      </c>
    </row>
    <row r="74" spans="1:7" ht="20.5" customHeight="1">
      <c r="A74" s="117" t="s">
        <v>69</v>
      </c>
      <c r="B74" s="117"/>
      <c r="C74" s="118"/>
      <c r="D74" s="19">
        <f t="shared" ref="D74" si="10">E74+F74+G74</f>
        <v>90366.040240000002</v>
      </c>
      <c r="E74" s="19">
        <f>E55+E59+E70</f>
        <v>88935.58</v>
      </c>
      <c r="F74" s="42">
        <f>F55+F59+F70</f>
        <v>180.67000000000002</v>
      </c>
      <c r="G74" s="19">
        <f>G55+G59+G70</f>
        <v>1249.7902399999998</v>
      </c>
    </row>
    <row r="75" spans="1:7" ht="24.65" customHeight="1" thickBot="1">
      <c r="A75" s="119" t="s">
        <v>18</v>
      </c>
      <c r="B75" s="120"/>
      <c r="C75" s="121"/>
      <c r="D75" s="33">
        <f>E75+F75+G75</f>
        <v>814277.65094000008</v>
      </c>
      <c r="E75" s="33">
        <f>SUM(E72:E74)</f>
        <v>626279.12</v>
      </c>
      <c r="F75" s="43">
        <f>SUM(F72:F74)</f>
        <v>36370.04</v>
      </c>
      <c r="G75" s="33">
        <f>SUM(G72:G74)</f>
        <v>151628.49093999999</v>
      </c>
    </row>
    <row r="77" spans="1:7">
      <c r="C77" s="49"/>
      <c r="D77" s="87"/>
    </row>
    <row r="80" spans="1:7" ht="15.5">
      <c r="A80" s="114"/>
      <c r="B80" s="114"/>
    </row>
  </sheetData>
  <mergeCells count="72">
    <mergeCell ref="E8:G8"/>
    <mergeCell ref="A9:G9"/>
    <mergeCell ref="A11:A12"/>
    <mergeCell ref="B11:C12"/>
    <mergeCell ref="D11:D12"/>
    <mergeCell ref="E11:G11"/>
    <mergeCell ref="B26:C26"/>
    <mergeCell ref="B34:C34"/>
    <mergeCell ref="B27:C27"/>
    <mergeCell ref="A28:C28"/>
    <mergeCell ref="B29:C29"/>
    <mergeCell ref="B31:C31"/>
    <mergeCell ref="B17:C17"/>
    <mergeCell ref="B18:C18"/>
    <mergeCell ref="B19:C19"/>
    <mergeCell ref="A20:C20"/>
    <mergeCell ref="B25:C25"/>
    <mergeCell ref="B21:C21"/>
    <mergeCell ref="B22:C22"/>
    <mergeCell ref="B23:C23"/>
    <mergeCell ref="A24:C24"/>
    <mergeCell ref="A44:C44"/>
    <mergeCell ref="B38:C38"/>
    <mergeCell ref="A32:C32"/>
    <mergeCell ref="B33:C33"/>
    <mergeCell ref="B39:C39"/>
    <mergeCell ref="A36:C36"/>
    <mergeCell ref="B37:C37"/>
    <mergeCell ref="A40:C40"/>
    <mergeCell ref="B41:C41"/>
    <mergeCell ref="B45:C45"/>
    <mergeCell ref="B57:C57"/>
    <mergeCell ref="B58:C58"/>
    <mergeCell ref="B59:C59"/>
    <mergeCell ref="A2:C2"/>
    <mergeCell ref="A8:C8"/>
    <mergeCell ref="B47:C47"/>
    <mergeCell ref="A48:C48"/>
    <mergeCell ref="B14:C14"/>
    <mergeCell ref="B15:C15"/>
    <mergeCell ref="A16:C16"/>
    <mergeCell ref="B13:C13"/>
    <mergeCell ref="B30:C30"/>
    <mergeCell ref="B35:C35"/>
    <mergeCell ref="B42:C42"/>
    <mergeCell ref="B43:C43"/>
    <mergeCell ref="B51:C51"/>
    <mergeCell ref="A60:C60"/>
    <mergeCell ref="B56:C56"/>
    <mergeCell ref="B46:C46"/>
    <mergeCell ref="A52:C52"/>
    <mergeCell ref="B53:C53"/>
    <mergeCell ref="B54:C54"/>
    <mergeCell ref="B55:C55"/>
    <mergeCell ref="B50:C50"/>
    <mergeCell ref="B49:C49"/>
    <mergeCell ref="A80:B80"/>
    <mergeCell ref="A72:C72"/>
    <mergeCell ref="A73:C73"/>
    <mergeCell ref="A74:C74"/>
    <mergeCell ref="A75:C75"/>
    <mergeCell ref="A71:C71"/>
    <mergeCell ref="B70:C70"/>
    <mergeCell ref="B68:C68"/>
    <mergeCell ref="B69:C69"/>
    <mergeCell ref="B61:C61"/>
    <mergeCell ref="B62:C62"/>
    <mergeCell ref="B63:C63"/>
    <mergeCell ref="A64:C64"/>
    <mergeCell ref="A67:C67"/>
    <mergeCell ref="B66:C66"/>
    <mergeCell ref="B65:C65"/>
  </mergeCells>
  <pageMargins left="0.98425196850393704" right="0.31496062992125984" top="0.27559055118110237" bottom="0.31496062992125984" header="0.15748031496062992" footer="0.19685039370078741"/>
  <pageSetup paperSize="9" scale="52" orientation="portrait" r:id="rId1"/>
  <headerFooter alignWithMargins="0">
    <oddHeader>&amp;R10.04.2013</oddHeader>
    <oddFooter>&amp;L&amp;F</oddFooter>
  </headerFooter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Kopā</vt:lpstr>
      <vt:lpstr>Kopā!Print_Area</vt:lpstr>
      <vt:lpstr>Kopā!Print_Titles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Dragonstar</dc:creator>
  <cp:lastModifiedBy>Natalija Gurjeva</cp:lastModifiedBy>
  <cp:lastPrinted>2022-10-06T13:34:39Z</cp:lastPrinted>
  <dcterms:created xsi:type="dcterms:W3CDTF">1998-11-30T13:10:00Z</dcterms:created>
  <dcterms:modified xsi:type="dcterms:W3CDTF">2026-06-11T07:04:14Z</dcterms:modified>
</cp:coreProperties>
</file>